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25575" windowHeight="11700"/>
  </bookViews>
  <sheets>
    <sheet name="PLANILHA EMPRESA" sheetId="2" r:id="rId1"/>
  </sheets>
  <definedNames>
    <definedName name="_xlnm.Print_Titles" localSheetId="0">'PLANILHA EMPRESA'!$2:$14</definedName>
  </definedNames>
  <calcPr calcId="145621"/>
</workbook>
</file>

<file path=xl/calcChain.xml><?xml version="1.0" encoding="utf-8"?>
<calcChain xmlns="http://schemas.openxmlformats.org/spreadsheetml/2006/main">
  <c r="F45" i="2" l="1"/>
  <c r="F16" i="2"/>
  <c r="F35" i="2" l="1"/>
  <c r="F17" i="2" l="1"/>
  <c r="F60" i="2"/>
  <c r="F61" i="2"/>
  <c r="F62" i="2"/>
  <c r="F59" i="2"/>
  <c r="F56" i="2"/>
  <c r="F57" i="2"/>
  <c r="F55" i="2"/>
  <c r="F49" i="2"/>
  <c r="F50" i="2"/>
  <c r="F51" i="2"/>
  <c r="F52" i="2"/>
  <c r="F53" i="2"/>
  <c r="F48" i="2"/>
  <c r="F46" i="2"/>
  <c r="F44" i="2"/>
  <c r="F42" i="2"/>
  <c r="F41" i="2"/>
  <c r="F36" i="2"/>
  <c r="F37" i="2"/>
  <c r="F38" i="2"/>
  <c r="F39" i="2"/>
  <c r="F32" i="2"/>
  <c r="F33" i="2"/>
  <c r="F31" i="2"/>
  <c r="F23" i="2"/>
  <c r="F24" i="2"/>
  <c r="F25" i="2"/>
  <c r="F26" i="2"/>
  <c r="F27" i="2"/>
  <c r="F28" i="2"/>
  <c r="F29" i="2"/>
  <c r="F22" i="2"/>
  <c r="F18" i="2"/>
  <c r="F19" i="2"/>
  <c r="F20" i="2"/>
  <c r="F15" i="2" l="1"/>
  <c r="F34" i="2"/>
  <c r="F21" i="2"/>
  <c r="F30" i="2"/>
  <c r="F58" i="2"/>
  <c r="F40" i="2"/>
  <c r="F47" i="2"/>
  <c r="F43" i="2"/>
  <c r="F54" i="2"/>
  <c r="F63" i="2" l="1"/>
</calcChain>
</file>

<file path=xl/sharedStrings.xml><?xml version="1.0" encoding="utf-8"?>
<sst xmlns="http://schemas.openxmlformats.org/spreadsheetml/2006/main" count="146" uniqueCount="110">
  <si>
    <t>ITEM</t>
  </si>
  <si>
    <t>ESPECIFICAÇÃO</t>
  </si>
  <si>
    <t>SERVIÇOS PRELIMINARES</t>
  </si>
  <si>
    <t>FUNDAÇÃO</t>
  </si>
  <si>
    <t>ESTRUTURA ( PILARES EM CONCRETO)</t>
  </si>
  <si>
    <t>COBERTURA</t>
  </si>
  <si>
    <t>PISO</t>
  </si>
  <si>
    <t>FECHAMENTO</t>
  </si>
  <si>
    <t>INSTALAÇÕES ELÉTRICAS</t>
  </si>
  <si>
    <t>TUBULAÇÕES</t>
  </si>
  <si>
    <t>SERVIÇOS COMPLEMENTARES</t>
  </si>
  <si>
    <t xml:space="preserve">PREFEITURA DO MUNICÍPIO DE MAUÁ </t>
  </si>
  <si>
    <t>REFORMA E COBERTURA DA QUADRA DO GINÁSIO POLIESPORTIVO DORIVAL REZENDE</t>
  </si>
  <si>
    <t>UNID.</t>
  </si>
  <si>
    <t>QUANT.</t>
  </si>
  <si>
    <t>TOTAL</t>
  </si>
  <si>
    <t>1.1</t>
  </si>
  <si>
    <t>conj.</t>
  </si>
  <si>
    <t>1.2</t>
  </si>
  <si>
    <t>PLACA DE OBRA EM CHAPA DE ACO GALVANIZADO</t>
  </si>
  <si>
    <t>M2</t>
  </si>
  <si>
    <t>1.3</t>
  </si>
  <si>
    <t>DEMOLIÇÃO DE CONCRETO SIMPLES</t>
  </si>
  <si>
    <t>M3</t>
  </si>
  <si>
    <t>1.4</t>
  </si>
  <si>
    <t>CARGA E DESCARGA MECANIZADAS DE ENTULHO EM CAMINHAO BASCULANTE 6 M3</t>
  </si>
  <si>
    <t>1.5</t>
  </si>
  <si>
    <t>TRANSPORTE COMERCIAL COM CAMINHAO BASCULANTE 6 M3, RODOVIA PAVIMENTADA</t>
  </si>
  <si>
    <t>M3xKM</t>
  </si>
  <si>
    <t>2</t>
  </si>
  <si>
    <t>2.1</t>
  </si>
  <si>
    <t>BROCA D=25CM C/CONCRETO FCK=15MPA+20KG ACO/M3 MOLD.IN-LOCO</t>
  </si>
  <si>
    <t>M</t>
  </si>
  <si>
    <t>2.2</t>
  </si>
  <si>
    <t>ESCAVACAO MEC VALA N ESCOR MAT 1A CAT C/RETROESCAV ATE 1,50M</t>
  </si>
  <si>
    <t>2.3</t>
  </si>
  <si>
    <t>LASTRO DE BRITA</t>
  </si>
  <si>
    <t>2.4</t>
  </si>
  <si>
    <t>CONCRETO FCK=25MPA, VIRADO EM BETONEIRA, SEM LANCAMENTO</t>
  </si>
  <si>
    <t>2.5</t>
  </si>
  <si>
    <t>ARMACAO ACO CA-50 P/1,0M3 DE CONCRETO</t>
  </si>
  <si>
    <t>2.6</t>
  </si>
  <si>
    <t>FORMA TABUA PARA CONCRETO EM FUNDACAO, C/ REAPROVEITAMENTO 2X.</t>
  </si>
  <si>
    <t>2.7</t>
  </si>
  <si>
    <t>REATERRO MANUAL DE VALAS COM COMPACTAÇÃO MECANIZADA. AF_04/2016</t>
  </si>
  <si>
    <t>2.8</t>
  </si>
  <si>
    <t>CARGA, MANOBRAS E DESCARGA DE MISTURAS DE SOLOS E AGREGADOS</t>
  </si>
  <si>
    <t>3</t>
  </si>
  <si>
    <t>3.1</t>
  </si>
  <si>
    <t>3.2</t>
  </si>
  <si>
    <t>3.3</t>
  </si>
  <si>
    <t>4.1</t>
  </si>
  <si>
    <t>ESTRUTURA METALICA, VAO LIVRE DE 30M, FORNECIMENTO E MONTAGEM.</t>
  </si>
  <si>
    <t>4.2</t>
  </si>
  <si>
    <t>TELHA AÇO GALV. TRAPEZOIDAL   E=0.5MM - H=40MM PINTURA ELETROSTÁTICA 2 FACES - REV. B</t>
  </si>
  <si>
    <t>4.3</t>
  </si>
  <si>
    <t>CUMEEIRA AÇO GALV. TRAPEZOIDAL E=0,5MM - H=40MM - L=0,60M REV.B</t>
  </si>
  <si>
    <t>4.4</t>
  </si>
  <si>
    <t>CALHA EM CHAPA DE ACO GALVANIZADO NUMERO 24, DESENVOLVIMENTO DE 50CM</t>
  </si>
  <si>
    <t>4.5</t>
  </si>
  <si>
    <t>RUFO EM CHAPA DE ACO GALVANIZADO NUMERO 24, DESENVOLVIMENTO DE 25CM</t>
  </si>
  <si>
    <t>5</t>
  </si>
  <si>
    <t>5.1</t>
  </si>
  <si>
    <t>APICOAMENTO MANUAL DE SUPERFICIE DE CONCRETO</t>
  </si>
  <si>
    <t>5.2</t>
  </si>
  <si>
    <t>6</t>
  </si>
  <si>
    <t>6.1</t>
  </si>
  <si>
    <t>ALVENARIA DE BLOCO DE CONCRETO ESTRUTURAL</t>
  </si>
  <si>
    <t>6.2</t>
  </si>
  <si>
    <t>ALAMBRADO EM TELA DE AÇO GALVANIZADO DE 2', MONTANTES METÁLICOS</t>
  </si>
  <si>
    <t>6.3</t>
  </si>
  <si>
    <t>PORTAO EM TELA ARAME GALVANIZADO N.12 MALHA 2" E MOLDURA EM TUBOS DE ACO COM DUAS FOLHAS DE ABRIR, INCLUSO FERRAGENS</t>
  </si>
  <si>
    <t>7</t>
  </si>
  <si>
    <t>7.1</t>
  </si>
  <si>
    <t>QUADRO DE DISTRIBUICAO DE ENERGIA DE EMBUTIR, EM CHAPA METALICA</t>
  </si>
  <si>
    <t>7.2</t>
  </si>
  <si>
    <t>DISJUNTOR TERMOMAGNETICO MONOPOLAR PADRAO NEMA (AMERICANO) 10 A 30A 240V, FORNECIMENTO E INSTALACAO</t>
  </si>
  <si>
    <t>7.3</t>
  </si>
  <si>
    <t>LUMINARIA ABERTA PARA ILUMINACAO PUBLICA, PARA LAMPADA A VAPOR DE MERCURIO ATE 400W E MISTA ATE 500W, COM BRACO EM TUBO DE ACO GALV D=50MM PROJ HOR=2.500MM E PROJ VERT= 2.200MM, FORNECIMENTO E INSTALACAO</t>
  </si>
  <si>
    <t>7.4</t>
  </si>
  <si>
    <t>ELETRODUTO DE ACO GALVANIZADO ELETROLITICO DN 25MM (1"), TIPO LEVE, INCLUSIVE CONEXOES - FORNECIMENTO E INSTALACAO</t>
  </si>
  <si>
    <t>7.5</t>
  </si>
  <si>
    <t>CONDULETE 1/2" EM LIGA DE ALUMÍNIO FUNDIDO TIPO "C" - FORNECIMENTO E INSTALACAO</t>
  </si>
  <si>
    <t>7.6</t>
  </si>
  <si>
    <t>8</t>
  </si>
  <si>
    <t>8.1</t>
  </si>
  <si>
    <t>CONDUTOR PARA CALHA, DE PVC, INCLUINDO CONEXOES E BRACADEIRAS - FORNECIMENTO E COLOCACAO</t>
  </si>
  <si>
    <t>8.2</t>
  </si>
  <si>
    <t>CAIXA DE INSPEÇÃO 80X80X80CM EM ALVENARIA - EXECUÇÃO</t>
  </si>
  <si>
    <t>8.3</t>
  </si>
  <si>
    <t>TUBO PVC COM JUNTA ELASTICA, DN 100 MM</t>
  </si>
  <si>
    <t>9</t>
  </si>
  <si>
    <t>9.1</t>
  </si>
  <si>
    <t>CORDOALHA DE COBRE NU, INCLUSIVE ISOLADORES - 35,00 MM2 - FORNECIMENTO E INSTALACAO</t>
  </si>
  <si>
    <t>9.2</t>
  </si>
  <si>
    <t>HASTE COPPERWELD 5/8 X 3,0M COM CONECTOR</t>
  </si>
  <si>
    <t>9.3</t>
  </si>
  <si>
    <t>CAIXA DE PASSAGEM</t>
  </si>
  <si>
    <t>9.4</t>
  </si>
  <si>
    <t>REMOÇÃO DE POSTE – GALVANIZADO</t>
  </si>
  <si>
    <t>OBJETO:</t>
  </si>
  <si>
    <t>PLANILHA DE QUANTIDADES E PREÇOS</t>
  </si>
  <si>
    <r>
      <t>FABRICAÇÃO DE FÔRMA PARA PILARES E ESTRUTURAS SIMILARES, EM CHAPA DE M</t>
    </r>
    <r>
      <rPr>
        <sz val="12"/>
        <color rgb="FF000000"/>
        <rFont val="Arial"/>
        <family val="2"/>
      </rPr>
      <t>ADEIRA COMPENSADA RESINADA, E = 17 MM. AF_12/2015</t>
    </r>
  </si>
  <si>
    <r>
      <t>PISO EM CONCRETO 20 MPA USINADO, ESPESSURA 7CM E JUNTAS SERRADAS 2X2M,</t>
    </r>
    <r>
      <rPr>
        <sz val="12"/>
        <color rgb="FF000000"/>
        <rFont val="Arial"/>
        <family val="2"/>
      </rPr>
      <t>INCLUSO POLIMENTO COM DESEMPENADEIRA ELETRICA</t>
    </r>
  </si>
  <si>
    <r>
      <t>CABO DE COBRE FLEXÍVEL ISOLADO, 2,5 MM², ANTI-CHAMA 0,6/1,0 KV, PARA C</t>
    </r>
    <r>
      <rPr>
        <sz val="12"/>
        <color rgb="FF000000"/>
        <rFont val="Arial"/>
        <family val="2"/>
      </rPr>
      <t>IRCUITOS TERMINAIS - FORNECIMENTO E INSTALAÇÃO. AF_12/2015</t>
    </r>
  </si>
  <si>
    <t>TOTAL (R$)</t>
  </si>
  <si>
    <t>PREÇO UNITÁRIO</t>
  </si>
  <si>
    <t>PROJETO EXECUTIVO ESTRUTURAL</t>
  </si>
  <si>
    <t>Base: Ago/16</t>
  </si>
  <si>
    <t>TOMADA DE PREÇOS Nº  05/16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</si>
</sst>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&quot;(&quot;#,##0.00&quot;)&quot;;&quot;-&quot;#&quot; &quot;;@&quot; &quot;"/>
    <numFmt numFmtId="165" formatCode="00&quot;-&quot;00&quot;-&quot;00"/>
    <numFmt numFmtId="166" formatCode="[$R$-416]&quot; &quot;#,##0.00;[Red]&quot;-&quot;[$R$-416]&quot; &quot;#,##0.00"/>
  </numFmts>
  <fonts count="15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1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0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5" fontId="4" fillId="0" borderId="0"/>
  </cellStyleXfs>
  <cellXfs count="87">
    <xf numFmtId="0" fontId="0" fillId="0" borderId="0" xfId="0"/>
    <xf numFmtId="0" fontId="5" fillId="0" borderId="0" xfId="0" applyFont="1" applyAlignment="1">
      <alignment horizontal="center"/>
    </xf>
    <xf numFmtId="49" fontId="0" fillId="3" borderId="0" xfId="0" applyNumberFormat="1" applyFill="1" applyAlignment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4" fontId="10" fillId="0" borderId="1" xfId="1" applyFont="1" applyFill="1" applyBorder="1" applyAlignment="1" applyProtection="1">
      <alignment horizontal="center" vertical="center" wrapText="1"/>
    </xf>
    <xf numFmtId="164" fontId="10" fillId="0" borderId="5" xfId="1" applyFont="1" applyFill="1" applyBorder="1" applyAlignment="1" applyProtection="1">
      <alignment horizontal="center" vertical="center" wrapText="1"/>
    </xf>
    <xf numFmtId="164" fontId="9" fillId="2" borderId="4" xfId="1" applyFont="1" applyFill="1" applyBorder="1" applyAlignment="1" applyProtection="1">
      <alignment horizontal="center" vertical="center" wrapText="1"/>
    </xf>
    <xf numFmtId="164" fontId="10" fillId="3" borderId="5" xfId="1" applyFont="1" applyFill="1" applyBorder="1" applyAlignment="1" applyProtection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164" fontId="10" fillId="0" borderId="0" xfId="1" applyFont="1" applyFill="1" applyAlignment="1" applyProtection="1">
      <alignment horizontal="center" vertical="center"/>
    </xf>
    <xf numFmtId="0" fontId="10" fillId="0" borderId="4" xfId="6" applyFont="1" applyFill="1" applyBorder="1" applyAlignment="1" applyProtection="1">
      <alignment horizontal="left" vertical="top" wrapText="1"/>
    </xf>
    <xf numFmtId="0" fontId="10" fillId="0" borderId="5" xfId="6" applyFont="1" applyFill="1" applyBorder="1" applyAlignment="1" applyProtection="1">
      <alignment horizontal="left" vertical="top" wrapText="1"/>
    </xf>
    <xf numFmtId="0" fontId="10" fillId="3" borderId="1" xfId="6" applyFont="1" applyFill="1" applyBorder="1" applyAlignment="1" applyProtection="1">
      <alignment horizontal="left" vertical="top" wrapText="1"/>
    </xf>
    <xf numFmtId="0" fontId="10" fillId="3" borderId="2" xfId="6" applyFont="1" applyFill="1" applyBorder="1" applyAlignment="1" applyProtection="1">
      <alignment horizontal="left" vertical="top" wrapText="1"/>
    </xf>
    <xf numFmtId="164" fontId="9" fillId="4" borderId="15" xfId="1" applyFont="1" applyFill="1" applyBorder="1" applyAlignment="1" applyProtection="1">
      <alignment horizontal="center" vertical="center" wrapText="1"/>
    </xf>
    <xf numFmtId="164" fontId="9" fillId="2" borderId="0" xfId="1" applyNumberFormat="1" applyFont="1" applyFill="1" applyBorder="1" applyAlignment="1" applyProtection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 wrapText="1"/>
    </xf>
    <xf numFmtId="49" fontId="14" fillId="3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6" fillId="0" borderId="0" xfId="9" applyNumberFormat="1" applyFont="1" applyFill="1" applyBorder="1" applyAlignment="1" applyProtection="1">
      <alignment horizontal="center" vertical="center"/>
      <protection locked="0"/>
    </xf>
    <xf numFmtId="164" fontId="8" fillId="0" borderId="0" xfId="9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49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/>
    </xf>
    <xf numFmtId="49" fontId="10" fillId="3" borderId="9" xfId="0" applyNumberFormat="1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2" xfId="5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 applyProtection="1">
      <alignment horizontal="center" vertical="center" wrapText="1"/>
    </xf>
    <xf numFmtId="2" fontId="10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</xf>
    <xf numFmtId="2" fontId="10" fillId="0" borderId="2" xfId="0" applyNumberFormat="1" applyFont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center" vertical="center" wrapText="1"/>
    </xf>
    <xf numFmtId="2" fontId="10" fillId="0" borderId="5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top" wrapText="1"/>
    </xf>
    <xf numFmtId="4" fontId="10" fillId="3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</xf>
    <xf numFmtId="2" fontId="13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center" vertical="center" wrapText="1"/>
    </xf>
    <xf numFmtId="49" fontId="9" fillId="3" borderId="15" xfId="0" applyNumberFormat="1" applyFont="1" applyFill="1" applyBorder="1" applyAlignment="1" applyProtection="1">
      <alignment horizontal="center" vertical="center" wrapText="1"/>
    </xf>
    <xf numFmtId="164" fontId="10" fillId="0" borderId="5" xfId="1" applyFont="1" applyFill="1" applyBorder="1" applyAlignment="1" applyProtection="1">
      <alignment horizontal="center" vertical="center" wrapText="1"/>
      <protection locked="0"/>
    </xf>
  </cellXfs>
  <cellStyles count="10">
    <cellStyle name="Excel_BuiltIn_Currency" xfId="1"/>
    <cellStyle name="Heading" xfId="2"/>
    <cellStyle name="Heading1" xfId="3"/>
    <cellStyle name="Normal" xfId="0" builtinId="0" customBuiltin="1"/>
    <cellStyle name="Normal 2" xfId="4"/>
    <cellStyle name="Normal_Orçam. Padrão PMSP Jul07" xfId="5"/>
    <cellStyle name="Normal_Plan1" xfId="6"/>
    <cellStyle name="Result" xfId="7"/>
    <cellStyle name="Result2" xfId="8"/>
    <cellStyle name="Separador de milhares 1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261360</xdr:colOff>
      <xdr:row>0</xdr:row>
      <xdr:rowOff>86040</xdr:rowOff>
    </xdr:from>
    <xdr:ext cx="752039" cy="533159"/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1360" y="86040"/>
          <a:ext cx="752039" cy="5331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4" zoomScale="90" zoomScaleNormal="90" workbookViewId="0">
      <selection activeCell="E21" sqref="E21"/>
    </sheetView>
  </sheetViews>
  <sheetFormatPr defaultRowHeight="12.75" customHeight="1"/>
  <cols>
    <col min="1" max="1" width="8.75" customWidth="1"/>
    <col min="2" max="2" width="58.375" customWidth="1"/>
    <col min="3" max="3" width="10" customWidth="1"/>
    <col min="4" max="4" width="9" customWidth="1"/>
    <col min="5" max="5" width="13.125" customWidth="1"/>
    <col min="6" max="6" width="16.5" customWidth="1"/>
    <col min="7" max="8" width="8.375" customWidth="1"/>
    <col min="9" max="9" width="20.5" customWidth="1"/>
    <col min="10" max="1011" width="8.375" customWidth="1"/>
    <col min="1012" max="1012" width="9" customWidth="1"/>
  </cols>
  <sheetData>
    <row r="1" spans="1:6" ht="12.75" customHeight="1">
      <c r="A1" s="21"/>
      <c r="B1" s="22"/>
      <c r="C1" s="23"/>
      <c r="D1" s="23"/>
      <c r="E1" s="23"/>
      <c r="F1" s="23"/>
    </row>
    <row r="2" spans="1:6" ht="18" customHeight="1">
      <c r="A2" s="21"/>
      <c r="B2" s="24" t="s">
        <v>11</v>
      </c>
      <c r="C2" s="24"/>
      <c r="D2" s="24"/>
      <c r="E2" s="24"/>
      <c r="F2" s="25"/>
    </row>
    <row r="3" spans="1:6" ht="12.75" customHeight="1">
      <c r="A3" s="21"/>
      <c r="B3" s="22"/>
      <c r="C3" s="23"/>
      <c r="D3" s="23"/>
      <c r="E3" s="23"/>
      <c r="F3" s="23"/>
    </row>
    <row r="4" spans="1:6" ht="12.75" customHeight="1">
      <c r="A4" s="21"/>
      <c r="B4" s="22"/>
      <c r="C4" s="23"/>
      <c r="D4" s="23"/>
      <c r="E4" s="23"/>
      <c r="F4" s="23"/>
    </row>
    <row r="5" spans="1:6" ht="12.75" customHeight="1">
      <c r="A5" s="21"/>
      <c r="B5" s="22"/>
      <c r="C5" s="23"/>
      <c r="D5" s="23"/>
      <c r="E5" s="23"/>
      <c r="F5" s="23"/>
    </row>
    <row r="6" spans="1:6" ht="13.5" customHeight="1">
      <c r="A6" s="26" t="s">
        <v>100</v>
      </c>
      <c r="B6" s="26" t="s">
        <v>12</v>
      </c>
      <c r="C6" s="23"/>
      <c r="D6" s="23"/>
      <c r="E6" s="23"/>
      <c r="F6" s="23"/>
    </row>
    <row r="7" spans="1:6" ht="13.5" customHeight="1">
      <c r="A7" s="26"/>
      <c r="B7" s="26"/>
      <c r="C7" s="23"/>
      <c r="D7" s="23"/>
      <c r="E7" s="23"/>
      <c r="F7" s="23"/>
    </row>
    <row r="8" spans="1:6" ht="13.5" customHeight="1">
      <c r="A8" s="26"/>
      <c r="B8" s="26"/>
      <c r="C8" s="23"/>
      <c r="D8" s="23"/>
      <c r="E8" s="23"/>
      <c r="F8" s="23"/>
    </row>
    <row r="9" spans="1:6" ht="13.5" customHeight="1">
      <c r="A9" s="27" t="s">
        <v>109</v>
      </c>
      <c r="B9" s="27"/>
      <c r="C9" s="27"/>
      <c r="D9" s="27"/>
      <c r="E9" s="27"/>
      <c r="F9" s="27"/>
    </row>
    <row r="10" spans="1:6" ht="13.5" customHeight="1">
      <c r="A10" s="28"/>
      <c r="B10" s="29"/>
      <c r="C10" s="23"/>
      <c r="D10" s="23"/>
      <c r="E10" s="23"/>
      <c r="F10" s="23"/>
    </row>
    <row r="11" spans="1:6" ht="13.5" customHeight="1">
      <c r="A11" s="27" t="s">
        <v>101</v>
      </c>
      <c r="B11" s="27"/>
      <c r="C11" s="27"/>
      <c r="D11" s="27"/>
      <c r="E11" s="27"/>
      <c r="F11" s="27"/>
    </row>
    <row r="12" spans="1:6" ht="13.5" customHeight="1">
      <c r="A12" s="26"/>
      <c r="B12" s="26"/>
      <c r="C12" s="23"/>
      <c r="D12" s="23"/>
      <c r="E12" s="23"/>
      <c r="F12" s="23"/>
    </row>
    <row r="13" spans="1:6" ht="13.5" customHeight="1" thickBot="1">
      <c r="A13" s="26"/>
      <c r="B13" s="26"/>
      <c r="C13" s="23"/>
      <c r="D13" s="23"/>
      <c r="E13" s="23"/>
      <c r="F13" s="23" t="s">
        <v>108</v>
      </c>
    </row>
    <row r="14" spans="1:6" ht="45" customHeight="1" thickTop="1" thickBot="1">
      <c r="A14" s="30" t="s">
        <v>0</v>
      </c>
      <c r="B14" s="31" t="s">
        <v>1</v>
      </c>
      <c r="C14" s="31" t="s">
        <v>13</v>
      </c>
      <c r="D14" s="31" t="s">
        <v>14</v>
      </c>
      <c r="E14" s="32" t="s">
        <v>106</v>
      </c>
      <c r="F14" s="31" t="s">
        <v>15</v>
      </c>
    </row>
    <row r="15" spans="1:6" ht="13.5" customHeight="1" thickTop="1">
      <c r="A15" s="33">
        <v>1</v>
      </c>
      <c r="B15" s="34" t="s">
        <v>2</v>
      </c>
      <c r="C15" s="34"/>
      <c r="D15" s="34"/>
      <c r="E15" s="34"/>
      <c r="F15" s="35">
        <f>SUM(F16+F17+F18+F19+F20)</f>
        <v>0</v>
      </c>
    </row>
    <row r="16" spans="1:6" ht="14.25" customHeight="1">
      <c r="A16" s="36" t="s">
        <v>16</v>
      </c>
      <c r="B16" s="37" t="s">
        <v>107</v>
      </c>
      <c r="C16" s="38" t="s">
        <v>17</v>
      </c>
      <c r="D16" s="39">
        <v>1</v>
      </c>
      <c r="E16" s="86"/>
      <c r="F16" s="5">
        <f>ROUND(D16*E16,2)</f>
        <v>0</v>
      </c>
    </row>
    <row r="17" spans="1:6" ht="15" customHeight="1">
      <c r="A17" s="40" t="s">
        <v>18</v>
      </c>
      <c r="B17" s="41" t="s">
        <v>19</v>
      </c>
      <c r="C17" s="42" t="s">
        <v>20</v>
      </c>
      <c r="D17" s="43">
        <v>10</v>
      </c>
      <c r="E17" s="86"/>
      <c r="F17" s="5">
        <f>ROUND(D17*E17,2)</f>
        <v>0</v>
      </c>
    </row>
    <row r="18" spans="1:6" ht="15" customHeight="1">
      <c r="A18" s="40" t="s">
        <v>21</v>
      </c>
      <c r="B18" s="41" t="s">
        <v>22</v>
      </c>
      <c r="C18" s="44" t="s">
        <v>23</v>
      </c>
      <c r="D18" s="43">
        <v>45.38</v>
      </c>
      <c r="E18" s="86"/>
      <c r="F18" s="5">
        <f>ROUND(D18*E18,2)</f>
        <v>0</v>
      </c>
    </row>
    <row r="19" spans="1:6" ht="30" customHeight="1">
      <c r="A19" s="40" t="s">
        <v>24</v>
      </c>
      <c r="B19" s="41" t="s">
        <v>25</v>
      </c>
      <c r="C19" s="45" t="s">
        <v>23</v>
      </c>
      <c r="D19" s="43">
        <v>58.99</v>
      </c>
      <c r="E19" s="86"/>
      <c r="F19" s="5">
        <f>ROUND(D19*E19,2)</f>
        <v>0</v>
      </c>
    </row>
    <row r="20" spans="1:6" ht="29.25" customHeight="1">
      <c r="A20" s="46" t="s">
        <v>26</v>
      </c>
      <c r="B20" s="47" t="s">
        <v>27</v>
      </c>
      <c r="C20" s="48" t="s">
        <v>28</v>
      </c>
      <c r="D20" s="49">
        <v>424.73</v>
      </c>
      <c r="E20" s="86"/>
      <c r="F20" s="5">
        <f>ROUND(D20*E20,2)</f>
        <v>0</v>
      </c>
    </row>
    <row r="21" spans="1:6" ht="14.85" customHeight="1">
      <c r="A21" s="50" t="s">
        <v>29</v>
      </c>
      <c r="B21" s="51" t="s">
        <v>3</v>
      </c>
      <c r="C21" s="52"/>
      <c r="D21" s="53"/>
      <c r="E21" s="54"/>
      <c r="F21" s="6">
        <f>SUM(F22+F23+F24+F25+F26+F27+F28+F29)</f>
        <v>0</v>
      </c>
    </row>
    <row r="22" spans="1:6" ht="30" customHeight="1">
      <c r="A22" s="36" t="s">
        <v>30</v>
      </c>
      <c r="B22" s="55" t="s">
        <v>31</v>
      </c>
      <c r="C22" s="56" t="s">
        <v>32</v>
      </c>
      <c r="D22" s="57">
        <v>144</v>
      </c>
      <c r="E22" s="86"/>
      <c r="F22" s="5">
        <f t="shared" ref="F22:F29" si="0">ROUND(D22*E22,2)</f>
        <v>0</v>
      </c>
    </row>
    <row r="23" spans="1:6" ht="30" customHeight="1">
      <c r="A23" s="40" t="s">
        <v>33</v>
      </c>
      <c r="B23" s="58" t="s">
        <v>34</v>
      </c>
      <c r="C23" s="59" t="s">
        <v>23</v>
      </c>
      <c r="D23" s="60">
        <v>37.75</v>
      </c>
      <c r="E23" s="86"/>
      <c r="F23" s="5">
        <f t="shared" si="0"/>
        <v>0</v>
      </c>
    </row>
    <row r="24" spans="1:6" ht="15" customHeight="1">
      <c r="A24" s="40" t="s">
        <v>35</v>
      </c>
      <c r="B24" s="61" t="s">
        <v>36</v>
      </c>
      <c r="C24" s="59" t="s">
        <v>23</v>
      </c>
      <c r="D24" s="60">
        <v>0.86</v>
      </c>
      <c r="E24" s="86"/>
      <c r="F24" s="5">
        <f t="shared" si="0"/>
        <v>0</v>
      </c>
    </row>
    <row r="25" spans="1:6" ht="30" customHeight="1">
      <c r="A25" s="40" t="s">
        <v>37</v>
      </c>
      <c r="B25" s="61" t="s">
        <v>38</v>
      </c>
      <c r="C25" s="59" t="s">
        <v>23</v>
      </c>
      <c r="D25" s="60">
        <v>8.64</v>
      </c>
      <c r="E25" s="86"/>
      <c r="F25" s="5">
        <f t="shared" si="0"/>
        <v>0</v>
      </c>
    </row>
    <row r="26" spans="1:6" ht="15" customHeight="1">
      <c r="A26" s="40" t="s">
        <v>39</v>
      </c>
      <c r="B26" s="61" t="s">
        <v>40</v>
      </c>
      <c r="C26" s="59" t="s">
        <v>13</v>
      </c>
      <c r="D26" s="60">
        <v>8.64</v>
      </c>
      <c r="E26" s="86"/>
      <c r="F26" s="5">
        <f t="shared" si="0"/>
        <v>0</v>
      </c>
    </row>
    <row r="27" spans="1:6" ht="30" customHeight="1">
      <c r="A27" s="40" t="s">
        <v>41</v>
      </c>
      <c r="B27" s="61" t="s">
        <v>42</v>
      </c>
      <c r="C27" s="59" t="s">
        <v>20</v>
      </c>
      <c r="D27" s="60">
        <v>28.8</v>
      </c>
      <c r="E27" s="86"/>
      <c r="F27" s="5">
        <f t="shared" si="0"/>
        <v>0</v>
      </c>
    </row>
    <row r="28" spans="1:6" ht="30" customHeight="1">
      <c r="A28" s="40" t="s">
        <v>43</v>
      </c>
      <c r="B28" s="61" t="s">
        <v>44</v>
      </c>
      <c r="C28" s="59" t="s">
        <v>23</v>
      </c>
      <c r="D28" s="60">
        <v>26.52</v>
      </c>
      <c r="E28" s="86"/>
      <c r="F28" s="5">
        <f t="shared" si="0"/>
        <v>0</v>
      </c>
    </row>
    <row r="29" spans="1:6" ht="30" customHeight="1">
      <c r="A29" s="46" t="s">
        <v>45</v>
      </c>
      <c r="B29" s="61" t="s">
        <v>46</v>
      </c>
      <c r="C29" s="62" t="s">
        <v>23</v>
      </c>
      <c r="D29" s="63">
        <v>11.23</v>
      </c>
      <c r="E29" s="86"/>
      <c r="F29" s="5">
        <f t="shared" si="0"/>
        <v>0</v>
      </c>
    </row>
    <row r="30" spans="1:6" ht="14.85" customHeight="1">
      <c r="A30" s="50" t="s">
        <v>47</v>
      </c>
      <c r="B30" s="51" t="s">
        <v>4</v>
      </c>
      <c r="C30" s="52"/>
      <c r="D30" s="53"/>
      <c r="E30" s="54"/>
      <c r="F30" s="6">
        <f>SUM(F31+F32+F33)</f>
        <v>0</v>
      </c>
    </row>
    <row r="31" spans="1:6" ht="30" customHeight="1">
      <c r="A31" s="36" t="s">
        <v>48</v>
      </c>
      <c r="B31" s="55" t="s">
        <v>38</v>
      </c>
      <c r="C31" s="56" t="s">
        <v>23</v>
      </c>
      <c r="D31" s="57">
        <v>6.18</v>
      </c>
      <c r="E31" s="86"/>
      <c r="F31" s="5">
        <f>ROUND(D31*E31,2)</f>
        <v>0</v>
      </c>
    </row>
    <row r="32" spans="1:6" ht="45" customHeight="1">
      <c r="A32" s="40" t="s">
        <v>49</v>
      </c>
      <c r="B32" s="64" t="s">
        <v>102</v>
      </c>
      <c r="C32" s="59" t="s">
        <v>20</v>
      </c>
      <c r="D32" s="60">
        <v>86.52</v>
      </c>
      <c r="E32" s="86"/>
      <c r="F32" s="5">
        <f>ROUND(D32*E32,2)</f>
        <v>0</v>
      </c>
    </row>
    <row r="33" spans="1:6" ht="15" customHeight="1">
      <c r="A33" s="40" t="s">
        <v>50</v>
      </c>
      <c r="B33" s="61" t="s">
        <v>40</v>
      </c>
      <c r="C33" s="59" t="s">
        <v>13</v>
      </c>
      <c r="D33" s="60">
        <v>6.18</v>
      </c>
      <c r="E33" s="86"/>
      <c r="F33" s="5">
        <f>ROUND(D33*E33,2)</f>
        <v>0</v>
      </c>
    </row>
    <row r="34" spans="1:6" ht="14.85" customHeight="1">
      <c r="A34" s="65">
        <v>4</v>
      </c>
      <c r="B34" s="66" t="s">
        <v>5</v>
      </c>
      <c r="C34" s="67"/>
      <c r="D34" s="67"/>
      <c r="E34" s="54"/>
      <c r="F34" s="17">
        <f>SUM(F35:F39)</f>
        <v>0</v>
      </c>
    </row>
    <row r="35" spans="1:6" ht="30" customHeight="1">
      <c r="A35" s="40" t="s">
        <v>51</v>
      </c>
      <c r="B35" s="68" t="s">
        <v>52</v>
      </c>
      <c r="C35" s="59" t="s">
        <v>20</v>
      </c>
      <c r="D35" s="60">
        <v>502.32</v>
      </c>
      <c r="E35" s="86"/>
      <c r="F35" s="4">
        <f>ROUND(D35*E35,2)</f>
        <v>0</v>
      </c>
    </row>
    <row r="36" spans="1:6" ht="30" customHeight="1">
      <c r="A36" s="40" t="s">
        <v>53</v>
      </c>
      <c r="B36" s="12" t="s">
        <v>54</v>
      </c>
      <c r="C36" s="59" t="s">
        <v>20</v>
      </c>
      <c r="D36" s="60">
        <v>628.47</v>
      </c>
      <c r="E36" s="86"/>
      <c r="F36" s="4">
        <f>ROUND(D36*E36,2)</f>
        <v>0</v>
      </c>
    </row>
    <row r="37" spans="1:6" ht="30" customHeight="1">
      <c r="A37" s="40" t="s">
        <v>55</v>
      </c>
      <c r="B37" s="12" t="s">
        <v>56</v>
      </c>
      <c r="C37" s="59" t="s">
        <v>32</v>
      </c>
      <c r="D37" s="60">
        <v>27.3</v>
      </c>
      <c r="E37" s="86"/>
      <c r="F37" s="4">
        <f>ROUND(D37*E37,2)</f>
        <v>0</v>
      </c>
    </row>
    <row r="38" spans="1:6" ht="30" customHeight="1">
      <c r="A38" s="40" t="s">
        <v>57</v>
      </c>
      <c r="B38" s="61" t="s">
        <v>58</v>
      </c>
      <c r="C38" s="59" t="s">
        <v>32</v>
      </c>
      <c r="D38" s="60">
        <v>54.6</v>
      </c>
      <c r="E38" s="86"/>
      <c r="F38" s="4">
        <f>ROUND(D38*E38,2)</f>
        <v>0</v>
      </c>
    </row>
    <row r="39" spans="1:6" ht="30" customHeight="1">
      <c r="A39" s="46" t="s">
        <v>59</v>
      </c>
      <c r="B39" s="69" t="s">
        <v>60</v>
      </c>
      <c r="C39" s="70" t="s">
        <v>32</v>
      </c>
      <c r="D39" s="71">
        <v>91.4</v>
      </c>
      <c r="E39" s="86"/>
      <c r="F39" s="4">
        <f>ROUND(D39*E39,2)</f>
        <v>0</v>
      </c>
    </row>
    <row r="40" spans="1:6" ht="14.85" customHeight="1">
      <c r="A40" s="50" t="s">
        <v>61</v>
      </c>
      <c r="B40" s="51" t="s">
        <v>6</v>
      </c>
      <c r="C40" s="52"/>
      <c r="D40" s="53"/>
      <c r="E40" s="54"/>
      <c r="F40" s="6">
        <f>SUM(F41+F42)</f>
        <v>0</v>
      </c>
    </row>
    <row r="41" spans="1:6" ht="15.95" customHeight="1">
      <c r="A41" s="36" t="s">
        <v>62</v>
      </c>
      <c r="B41" s="55" t="s">
        <v>63</v>
      </c>
      <c r="C41" s="56" t="s">
        <v>20</v>
      </c>
      <c r="D41" s="57">
        <v>453.76</v>
      </c>
      <c r="E41" s="86"/>
      <c r="F41" s="7">
        <f>ROUND(D41*E41,2)</f>
        <v>0</v>
      </c>
    </row>
    <row r="42" spans="1:6" ht="45" customHeight="1">
      <c r="A42" s="46" t="s">
        <v>64</v>
      </c>
      <c r="B42" s="64" t="s">
        <v>103</v>
      </c>
      <c r="C42" s="62" t="s">
        <v>20</v>
      </c>
      <c r="D42" s="63">
        <v>453.76</v>
      </c>
      <c r="E42" s="86"/>
      <c r="F42" s="7">
        <f>ROUND(D42*E42,2)</f>
        <v>0</v>
      </c>
    </row>
    <row r="43" spans="1:6" ht="14.85" customHeight="1">
      <c r="A43" s="50" t="s">
        <v>65</v>
      </c>
      <c r="B43" s="51" t="s">
        <v>7</v>
      </c>
      <c r="C43" s="52"/>
      <c r="D43" s="53"/>
      <c r="E43" s="54"/>
      <c r="F43" s="18">
        <f>SUM(F44+F45+F46)</f>
        <v>0</v>
      </c>
    </row>
    <row r="44" spans="1:6" ht="15" customHeight="1">
      <c r="A44" s="36" t="s">
        <v>66</v>
      </c>
      <c r="B44" s="55" t="s">
        <v>67</v>
      </c>
      <c r="C44" s="56" t="s">
        <v>20</v>
      </c>
      <c r="D44" s="57">
        <v>69.900000000000006</v>
      </c>
      <c r="E44" s="86"/>
      <c r="F44" s="7">
        <f>ROUND(D44*E44,2)</f>
        <v>0</v>
      </c>
    </row>
    <row r="45" spans="1:6" ht="30" customHeight="1">
      <c r="A45" s="40" t="s">
        <v>68</v>
      </c>
      <c r="B45" s="61" t="s">
        <v>69</v>
      </c>
      <c r="C45" s="59" t="s">
        <v>20</v>
      </c>
      <c r="D45" s="60">
        <v>104.95</v>
      </c>
      <c r="E45" s="86"/>
      <c r="F45" s="7">
        <f>ROUND(D45*E45,2)</f>
        <v>0</v>
      </c>
    </row>
    <row r="46" spans="1:6" ht="45" customHeight="1">
      <c r="A46" s="46" t="s">
        <v>70</v>
      </c>
      <c r="B46" s="72" t="s">
        <v>71</v>
      </c>
      <c r="C46" s="62" t="s">
        <v>20</v>
      </c>
      <c r="D46" s="63">
        <v>2.64</v>
      </c>
      <c r="E46" s="86"/>
      <c r="F46" s="7">
        <f>ROUND(D46*E46,2)</f>
        <v>0</v>
      </c>
    </row>
    <row r="47" spans="1:6" ht="14.85" customHeight="1">
      <c r="A47" s="50" t="s">
        <v>72</v>
      </c>
      <c r="B47" s="51" t="s">
        <v>8</v>
      </c>
      <c r="C47" s="52"/>
      <c r="D47" s="53"/>
      <c r="E47" s="54"/>
      <c r="F47" s="6">
        <f>SUM(F48:F53)</f>
        <v>0</v>
      </c>
    </row>
    <row r="48" spans="1:6" ht="30" customHeight="1">
      <c r="A48" s="36" t="s">
        <v>73</v>
      </c>
      <c r="B48" s="73" t="s">
        <v>74</v>
      </c>
      <c r="C48" s="74" t="s">
        <v>13</v>
      </c>
      <c r="D48" s="75">
        <v>1</v>
      </c>
      <c r="E48" s="86"/>
      <c r="F48" s="5">
        <f t="shared" ref="F48:F53" si="1">ROUND(D48*E48,2)</f>
        <v>0</v>
      </c>
    </row>
    <row r="49" spans="1:6" ht="30" customHeight="1">
      <c r="A49" s="40" t="s">
        <v>75</v>
      </c>
      <c r="B49" s="68" t="s">
        <v>76</v>
      </c>
      <c r="C49" s="76" t="s">
        <v>13</v>
      </c>
      <c r="D49" s="77">
        <v>2</v>
      </c>
      <c r="E49" s="86"/>
      <c r="F49" s="5">
        <f t="shared" si="1"/>
        <v>0</v>
      </c>
    </row>
    <row r="50" spans="1:6" ht="59.25" customHeight="1">
      <c r="A50" s="40" t="s">
        <v>77</v>
      </c>
      <c r="B50" s="68" t="s">
        <v>78</v>
      </c>
      <c r="C50" s="76" t="s">
        <v>13</v>
      </c>
      <c r="D50" s="77">
        <v>8</v>
      </c>
      <c r="E50" s="86"/>
      <c r="F50" s="5">
        <f t="shared" si="1"/>
        <v>0</v>
      </c>
    </row>
    <row r="51" spans="1:6" ht="45" customHeight="1">
      <c r="A51" s="40" t="s">
        <v>79</v>
      </c>
      <c r="B51" s="68" t="s">
        <v>80</v>
      </c>
      <c r="C51" s="76" t="s">
        <v>32</v>
      </c>
      <c r="D51" s="77">
        <v>100</v>
      </c>
      <c r="E51" s="86"/>
      <c r="F51" s="5">
        <f t="shared" si="1"/>
        <v>0</v>
      </c>
    </row>
    <row r="52" spans="1:6" ht="30" customHeight="1">
      <c r="A52" s="40" t="s">
        <v>81</v>
      </c>
      <c r="B52" s="68" t="s">
        <v>82</v>
      </c>
      <c r="C52" s="76" t="s">
        <v>13</v>
      </c>
      <c r="D52" s="77">
        <v>13</v>
      </c>
      <c r="E52" s="86"/>
      <c r="F52" s="5">
        <f t="shared" si="1"/>
        <v>0</v>
      </c>
    </row>
    <row r="53" spans="1:6" ht="45" customHeight="1">
      <c r="A53" s="46" t="s">
        <v>83</v>
      </c>
      <c r="B53" s="64" t="s">
        <v>104</v>
      </c>
      <c r="C53" s="62" t="s">
        <v>32</v>
      </c>
      <c r="D53" s="63">
        <v>200</v>
      </c>
      <c r="E53" s="86"/>
      <c r="F53" s="5">
        <f t="shared" si="1"/>
        <v>0</v>
      </c>
    </row>
    <row r="54" spans="1:6" ht="14.85" customHeight="1">
      <c r="A54" s="50" t="s">
        <v>84</v>
      </c>
      <c r="B54" s="51" t="s">
        <v>9</v>
      </c>
      <c r="C54" s="52"/>
      <c r="D54" s="52"/>
      <c r="E54" s="54"/>
      <c r="F54" s="6">
        <f>SUM(F55+F56+F57)</f>
        <v>0</v>
      </c>
    </row>
    <row r="55" spans="1:6" ht="30" customHeight="1">
      <c r="A55" s="36" t="s">
        <v>85</v>
      </c>
      <c r="B55" s="73" t="s">
        <v>86</v>
      </c>
      <c r="C55" s="74" t="s">
        <v>32</v>
      </c>
      <c r="D55" s="75">
        <v>41.2</v>
      </c>
      <c r="E55" s="86"/>
      <c r="F55" s="5">
        <f>ROUND(D55*E55,2)</f>
        <v>0</v>
      </c>
    </row>
    <row r="56" spans="1:6" ht="15" customHeight="1">
      <c r="A56" s="40" t="s">
        <v>87</v>
      </c>
      <c r="B56" s="68" t="s">
        <v>88</v>
      </c>
      <c r="C56" s="42" t="s">
        <v>13</v>
      </c>
      <c r="D56" s="43">
        <v>9</v>
      </c>
      <c r="E56" s="86"/>
      <c r="F56" s="5">
        <f>ROUND(D56*E56,2)</f>
        <v>0</v>
      </c>
    </row>
    <row r="57" spans="1:6" ht="15" customHeight="1">
      <c r="A57" s="46" t="s">
        <v>89</v>
      </c>
      <c r="B57" s="69" t="s">
        <v>90</v>
      </c>
      <c r="C57" s="70" t="s">
        <v>32</v>
      </c>
      <c r="D57" s="71">
        <v>73</v>
      </c>
      <c r="E57" s="86"/>
      <c r="F57" s="5">
        <f>ROUND(D57*E57,2)</f>
        <v>0</v>
      </c>
    </row>
    <row r="58" spans="1:6" ht="14.85" customHeight="1">
      <c r="A58" s="78" t="s">
        <v>91</v>
      </c>
      <c r="B58" s="51" t="s">
        <v>10</v>
      </c>
      <c r="C58" s="52"/>
      <c r="D58" s="53"/>
      <c r="E58" s="54"/>
      <c r="F58" s="6">
        <f>SUM(F59+F60+F61+F62)</f>
        <v>0</v>
      </c>
    </row>
    <row r="59" spans="1:6" ht="30" customHeight="1">
      <c r="A59" s="36" t="s">
        <v>92</v>
      </c>
      <c r="B59" s="13" t="s">
        <v>93</v>
      </c>
      <c r="C59" s="56" t="s">
        <v>32</v>
      </c>
      <c r="D59" s="79">
        <v>36</v>
      </c>
      <c r="E59" s="86"/>
      <c r="F59" s="7">
        <f>ROUND(D59*E59,2)</f>
        <v>0</v>
      </c>
    </row>
    <row r="60" spans="1:6" ht="15" customHeight="1">
      <c r="A60" s="40" t="s">
        <v>94</v>
      </c>
      <c r="B60" s="80" t="s">
        <v>95</v>
      </c>
      <c r="C60" s="59" t="s">
        <v>13</v>
      </c>
      <c r="D60" s="81">
        <v>6</v>
      </c>
      <c r="E60" s="86"/>
      <c r="F60" s="7">
        <f>ROUND(D60*E60,2)</f>
        <v>0</v>
      </c>
    </row>
    <row r="61" spans="1:6" ht="15" customHeight="1">
      <c r="A61" s="40" t="s">
        <v>96</v>
      </c>
      <c r="B61" s="14" t="s">
        <v>97</v>
      </c>
      <c r="C61" s="59" t="s">
        <v>13</v>
      </c>
      <c r="D61" s="82">
        <v>6</v>
      </c>
      <c r="E61" s="86"/>
      <c r="F61" s="7">
        <f>ROUND(D61*E61,2)</f>
        <v>0</v>
      </c>
    </row>
    <row r="62" spans="1:6" ht="15" customHeight="1" thickBot="1">
      <c r="A62" s="46" t="s">
        <v>98</v>
      </c>
      <c r="B62" s="15" t="s">
        <v>99</v>
      </c>
      <c r="C62" s="62" t="s">
        <v>13</v>
      </c>
      <c r="D62" s="83">
        <v>2</v>
      </c>
      <c r="E62" s="86"/>
      <c r="F62" s="7">
        <f>ROUND(D62*E62,2)</f>
        <v>0</v>
      </c>
    </row>
    <row r="63" spans="1:6" ht="27.75" customHeight="1" thickTop="1" thickBot="1">
      <c r="A63" s="84" t="s">
        <v>105</v>
      </c>
      <c r="B63" s="85"/>
      <c r="C63" s="85"/>
      <c r="D63" s="85"/>
      <c r="E63" s="85"/>
      <c r="F63" s="16">
        <f>SUM(F15+F21+F30+F34+F40+F43+F47+F54+F58)</f>
        <v>0</v>
      </c>
    </row>
    <row r="64" spans="1:6" ht="13.5" customHeight="1" thickTop="1">
      <c r="A64" s="8"/>
      <c r="B64" s="9"/>
      <c r="C64" s="10"/>
      <c r="D64" s="10"/>
      <c r="E64" s="11"/>
      <c r="F64" s="11"/>
    </row>
    <row r="65" spans="1:6" ht="14.65" customHeight="1">
      <c r="A65" s="20"/>
      <c r="B65" s="20"/>
      <c r="C65" s="20"/>
      <c r="D65" s="20"/>
      <c r="E65" s="20"/>
      <c r="F65" s="20"/>
    </row>
    <row r="66" spans="1:6" ht="12.75" customHeight="1">
      <c r="A66" s="19"/>
      <c r="E66" s="3"/>
      <c r="F66" s="3"/>
    </row>
    <row r="68" spans="1:6" ht="12.75" customHeight="1">
      <c r="A68" s="1"/>
    </row>
    <row r="69" spans="1:6" ht="12.75" customHeight="1">
      <c r="A69" s="1"/>
    </row>
    <row r="70" spans="1:6" ht="12.75" customHeight="1">
      <c r="A70" s="1"/>
    </row>
    <row r="71" spans="1:6" ht="12.75" customHeight="1">
      <c r="A71" s="1"/>
    </row>
    <row r="72" spans="1:6" ht="12.75" customHeight="1">
      <c r="A72" s="1"/>
    </row>
    <row r="76" spans="1:6" ht="12.75" customHeight="1">
      <c r="A76" s="2"/>
      <c r="E76" s="3"/>
      <c r="F76" s="3"/>
    </row>
  </sheetData>
  <sheetProtection password="CACF" sheet="1" objects="1" scenarios="1"/>
  <mergeCells count="5">
    <mergeCell ref="B2:E2"/>
    <mergeCell ref="A63:E63"/>
    <mergeCell ref="A65:F65"/>
    <mergeCell ref="A9:F9"/>
    <mergeCell ref="A11:F11"/>
  </mergeCells>
  <pageMargins left="0.39370078740157483" right="0.39370078740157483" top="0" bottom="0.74803149606299213" header="0.62992125984251968" footer="0.6692913385826772"/>
  <pageSetup paperSize="9" scale="75" fitToWidth="0" fitToHeight="0" pageOrder="overThenDown" orientation="portrait" horizontalDpi="4294967295" verticalDpi="4294967295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EMPRESA</vt:lpstr>
      <vt:lpstr>'PLANILHA EMPRESA'!Titulos_de_impressao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Aparecida de Oliveira Santos</dc:creator>
  <cp:lastModifiedBy>Ester Aparecida de Oliveira Santos</cp:lastModifiedBy>
  <cp:revision>30</cp:revision>
  <cp:lastPrinted>2016-07-29T18:37:06Z</cp:lastPrinted>
  <dcterms:created xsi:type="dcterms:W3CDTF">2016-06-30T10:22:00Z</dcterms:created>
  <dcterms:modified xsi:type="dcterms:W3CDTF">2016-07-29T18:37:10Z</dcterms:modified>
</cp:coreProperties>
</file>