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5100" windowWidth="15480" windowHeight="4215" tabRatio="929"/>
  </bookViews>
  <sheets>
    <sheet name="EMPRESA" sheetId="40" r:id="rId1"/>
  </sheets>
  <definedNames>
    <definedName name="_xlnm._FilterDatabase" localSheetId="0" hidden="1">EMPRESA!#REF!</definedName>
    <definedName name="_xlnm.Print_Area" localSheetId="0">EMPRESA!$A$2:$H$410</definedName>
    <definedName name="_xlnm.Print_Titles" localSheetId="0">EMPRESA!$2:$13</definedName>
  </definedNames>
  <calcPr calcId="145621"/>
</workbook>
</file>

<file path=xl/calcChain.xml><?xml version="1.0" encoding="utf-8"?>
<calcChain xmlns="http://schemas.openxmlformats.org/spreadsheetml/2006/main">
  <c r="H390" i="40" l="1"/>
  <c r="H405" i="40"/>
  <c r="H404" i="40"/>
  <c r="H402" i="40"/>
  <c r="H401" i="40"/>
  <c r="H400" i="40"/>
  <c r="H399" i="40"/>
  <c r="H398" i="40"/>
  <c r="H397" i="40"/>
  <c r="H396" i="40"/>
  <c r="H394" i="40"/>
  <c r="H393" i="40"/>
  <c r="H391" i="40"/>
  <c r="H389" i="40"/>
  <c r="H388" i="40"/>
  <c r="H387" i="40"/>
  <c r="H386" i="40"/>
  <c r="H385" i="40"/>
  <c r="H384" i="40"/>
  <c r="H383" i="40"/>
  <c r="H382" i="40"/>
  <c r="H381" i="40"/>
  <c r="H380" i="40"/>
  <c r="H378" i="40"/>
  <c r="H377" i="40"/>
  <c r="H376" i="40"/>
  <c r="H375" i="40"/>
  <c r="H374" i="40"/>
  <c r="H373" i="40"/>
  <c r="H371" i="40"/>
  <c r="H370" i="40"/>
  <c r="H369" i="40"/>
  <c r="H368" i="40"/>
  <c r="H367" i="40"/>
  <c r="H366" i="40"/>
  <c r="H365" i="40"/>
  <c r="H364" i="40"/>
  <c r="H363" i="40"/>
  <c r="H362" i="40"/>
  <c r="H361" i="40"/>
  <c r="H360" i="40"/>
  <c r="H359" i="40"/>
  <c r="H358" i="40"/>
  <c r="H357" i="40"/>
  <c r="H353" i="40"/>
  <c r="H352" i="40"/>
  <c r="H351" i="40"/>
  <c r="H350" i="40"/>
  <c r="H349" i="40"/>
  <c r="H348" i="40"/>
  <c r="H347" i="40"/>
  <c r="H346" i="40"/>
  <c r="H345" i="40"/>
  <c r="H344" i="40"/>
  <c r="H343" i="40"/>
  <c r="H342" i="40"/>
  <c r="H341" i="40"/>
  <c r="H340" i="40"/>
  <c r="H338" i="40"/>
  <c r="H337" i="40"/>
  <c r="H336" i="40"/>
  <c r="H335" i="40"/>
  <c r="E335" i="40"/>
  <c r="H334" i="40"/>
  <c r="E334" i="40"/>
  <c r="H333" i="40"/>
  <c r="H332" i="40"/>
  <c r="H331" i="40"/>
  <c r="H330" i="40"/>
  <c r="H329" i="40"/>
  <c r="H328" i="40"/>
  <c r="H327" i="40"/>
  <c r="H325" i="40"/>
  <c r="H324" i="40"/>
  <c r="H323" i="40"/>
  <c r="H321" i="40"/>
  <c r="H319" i="40"/>
  <c r="H318" i="40"/>
  <c r="H317" i="40"/>
  <c r="H316" i="40"/>
  <c r="H315" i="40"/>
  <c r="H314" i="40"/>
  <c r="E314" i="40"/>
  <c r="H313" i="40"/>
  <c r="H311" i="40"/>
  <c r="H310" i="40"/>
  <c r="H309" i="40"/>
  <c r="H308" i="40"/>
  <c r="H307" i="40"/>
  <c r="E307" i="40"/>
  <c r="H306" i="40"/>
  <c r="H305" i="40"/>
  <c r="H304" i="40"/>
  <c r="H303" i="40"/>
  <c r="H302" i="40"/>
  <c r="H301" i="40"/>
  <c r="H300" i="40"/>
  <c r="H299" i="40"/>
  <c r="H298" i="40"/>
  <c r="H297" i="40"/>
  <c r="H296" i="40"/>
  <c r="H295" i="40"/>
  <c r="H294" i="40"/>
  <c r="H293" i="40"/>
  <c r="E293" i="40"/>
  <c r="H292" i="40"/>
  <c r="H291" i="40"/>
  <c r="E291" i="40"/>
  <c r="H289" i="40"/>
  <c r="F289" i="40"/>
  <c r="E289" i="40"/>
  <c r="H287" i="40"/>
  <c r="H286" i="40"/>
  <c r="H285" i="40"/>
  <c r="H284" i="40"/>
  <c r="H283" i="40"/>
  <c r="H282" i="40"/>
  <c r="E282" i="40"/>
  <c r="H281" i="40"/>
  <c r="H280" i="40"/>
  <c r="E280" i="40"/>
  <c r="H279" i="40"/>
  <c r="E279" i="40"/>
  <c r="H278" i="40"/>
  <c r="H277" i="40"/>
  <c r="E277" i="40"/>
  <c r="H276" i="40"/>
  <c r="H275" i="40"/>
  <c r="H273" i="40"/>
  <c r="H272" i="40"/>
  <c r="H271" i="40"/>
  <c r="H270" i="40"/>
  <c r="H269" i="40"/>
  <c r="H268" i="40"/>
  <c r="H267" i="40"/>
  <c r="H266" i="40"/>
  <c r="H265" i="40"/>
  <c r="H264" i="40"/>
  <c r="H263" i="40"/>
  <c r="H262" i="40"/>
  <c r="H261" i="40"/>
  <c r="H260" i="40"/>
  <c r="H259" i="40"/>
  <c r="H258" i="40"/>
  <c r="H257" i="40"/>
  <c r="H256" i="40"/>
  <c r="H252" i="40"/>
  <c r="H251" i="40"/>
  <c r="H250" i="40"/>
  <c r="H249" i="40"/>
  <c r="H248" i="40"/>
  <c r="H246" i="40"/>
  <c r="H245" i="40"/>
  <c r="H244" i="40"/>
  <c r="H243" i="40"/>
  <c r="H242" i="40"/>
  <c r="H240" i="40"/>
  <c r="H239" i="40"/>
  <c r="H238" i="40"/>
  <c r="H237" i="40"/>
  <c r="H236" i="40"/>
  <c r="H235" i="40"/>
  <c r="H233" i="40"/>
  <c r="H232" i="40"/>
  <c r="H231" i="40"/>
  <c r="H230" i="40"/>
  <c r="H229" i="40"/>
  <c r="H228" i="40"/>
  <c r="H227" i="40"/>
  <c r="H226" i="40"/>
  <c r="H225" i="40"/>
  <c r="H224" i="40"/>
  <c r="H223" i="40"/>
  <c r="H221" i="40"/>
  <c r="H220" i="40"/>
  <c r="H219" i="40"/>
  <c r="H218" i="40"/>
  <c r="H217" i="40"/>
  <c r="H216" i="40"/>
  <c r="H214" i="40"/>
  <c r="H213" i="40"/>
  <c r="H212" i="40"/>
  <c r="H211" i="40"/>
  <c r="H210" i="40"/>
  <c r="H209" i="40"/>
  <c r="H208" i="40"/>
  <c r="H206" i="40"/>
  <c r="H205" i="40"/>
  <c r="H204" i="40"/>
  <c r="H203" i="40"/>
  <c r="H202" i="40"/>
  <c r="H201" i="40"/>
  <c r="H200" i="40"/>
  <c r="H199" i="40"/>
  <c r="H198" i="40"/>
  <c r="H197" i="40"/>
  <c r="H195" i="40"/>
  <c r="H194" i="40"/>
  <c r="H193" i="40"/>
  <c r="H192" i="40"/>
  <c r="H191" i="40"/>
  <c r="H190" i="40"/>
  <c r="H189" i="40"/>
  <c r="H188" i="40"/>
  <c r="H187" i="40"/>
  <c r="H186" i="40"/>
  <c r="H185" i="40"/>
  <c r="H183" i="40"/>
  <c r="H182" i="40"/>
  <c r="H181" i="40"/>
  <c r="H180" i="40"/>
  <c r="H179" i="40"/>
  <c r="H178" i="40"/>
  <c r="E178" i="40"/>
  <c r="H176" i="40"/>
  <c r="H175" i="40"/>
  <c r="H174" i="40"/>
  <c r="H173" i="40"/>
  <c r="H172" i="40"/>
  <c r="H171" i="40"/>
  <c r="H170" i="40"/>
  <c r="H169" i="40"/>
  <c r="H168" i="40"/>
  <c r="H167" i="40"/>
  <c r="H163" i="40"/>
  <c r="H161" i="40"/>
  <c r="H159" i="40"/>
  <c r="H158" i="40"/>
  <c r="H156" i="40"/>
  <c r="H155" i="40"/>
  <c r="H153" i="40"/>
  <c r="H152" i="40"/>
  <c r="H151" i="40"/>
  <c r="H147" i="40"/>
  <c r="H146" i="40"/>
  <c r="H145" i="40"/>
  <c r="H144" i="40"/>
  <c r="H143" i="40"/>
  <c r="H142" i="40"/>
  <c r="H141" i="40"/>
  <c r="H140" i="40"/>
  <c r="H139" i="40"/>
  <c r="H138" i="40"/>
  <c r="H137" i="40"/>
  <c r="H136" i="40"/>
  <c r="H135" i="40"/>
  <c r="H132" i="40"/>
  <c r="H131" i="40"/>
  <c r="H130" i="40"/>
  <c r="H128" i="40"/>
  <c r="H127" i="40"/>
  <c r="H126" i="40"/>
  <c r="H125" i="40"/>
  <c r="H124" i="40"/>
  <c r="H122" i="40"/>
  <c r="H121" i="40"/>
  <c r="H120" i="40"/>
  <c r="H116" i="40"/>
  <c r="H115" i="40"/>
  <c r="H114" i="40"/>
  <c r="H113" i="40"/>
  <c r="H112" i="40"/>
  <c r="H111" i="40"/>
  <c r="H110" i="40"/>
  <c r="H109" i="40"/>
  <c r="H108" i="40"/>
  <c r="H105" i="40"/>
  <c r="H104" i="40"/>
  <c r="H103" i="40"/>
  <c r="H102" i="40"/>
  <c r="H101" i="40"/>
  <c r="H100" i="40"/>
  <c r="H99" i="40"/>
  <c r="H98" i="40"/>
  <c r="H97" i="40"/>
  <c r="H96" i="40"/>
  <c r="H95" i="40"/>
  <c r="H92" i="40"/>
  <c r="H91" i="40"/>
  <c r="H90" i="40"/>
  <c r="H89" i="40"/>
  <c r="H88" i="40"/>
  <c r="H87" i="40"/>
  <c r="H84" i="40"/>
  <c r="H83" i="40"/>
  <c r="H82" i="40"/>
  <c r="H81" i="40"/>
  <c r="H80" i="40"/>
  <c r="H77" i="40"/>
  <c r="H76" i="40"/>
  <c r="H75" i="40"/>
  <c r="H74" i="40"/>
  <c r="H73" i="40"/>
  <c r="H72" i="40"/>
  <c r="H71" i="40"/>
  <c r="H70" i="40"/>
  <c r="H67" i="40"/>
  <c r="H65" i="40"/>
  <c r="H64" i="40"/>
  <c r="H62" i="40"/>
  <c r="H61" i="40"/>
  <c r="H60" i="40"/>
  <c r="H59" i="40"/>
  <c r="H55" i="40"/>
  <c r="H53" i="40"/>
  <c r="H52" i="40"/>
  <c r="H50" i="40"/>
  <c r="H48" i="40"/>
  <c r="H47" i="40"/>
  <c r="H46" i="40"/>
  <c r="H45" i="40"/>
  <c r="H44" i="40"/>
  <c r="H43" i="40"/>
  <c r="H42" i="40"/>
  <c r="H41" i="40"/>
  <c r="H40" i="40"/>
  <c r="H38" i="40"/>
  <c r="H34" i="40"/>
  <c r="H33" i="40"/>
  <c r="H32" i="40"/>
  <c r="H31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F7" i="40"/>
  <c r="F391" i="40" s="1"/>
  <c r="F87" i="40" l="1"/>
  <c r="F318" i="40"/>
  <c r="F115" i="40"/>
  <c r="F178" i="40"/>
  <c r="F297" i="40"/>
  <c r="F158" i="40"/>
  <c r="F218" i="40"/>
  <c r="F221" i="40"/>
  <c r="F27" i="40"/>
  <c r="F147" i="40"/>
  <c r="H94" i="40"/>
  <c r="H134" i="40"/>
  <c r="H165" i="40"/>
  <c r="F142" i="40"/>
  <c r="F145" i="40"/>
  <c r="F155" i="40"/>
  <c r="F167" i="40"/>
  <c r="F307" i="40"/>
  <c r="F327" i="40"/>
  <c r="F334" i="40"/>
  <c r="F314" i="40"/>
  <c r="F335" i="40"/>
  <c r="F338" i="40"/>
  <c r="F374" i="40"/>
  <c r="F385" i="40"/>
  <c r="H254" i="40"/>
  <c r="F277" i="40"/>
  <c r="F295" i="40"/>
  <c r="F316" i="40"/>
  <c r="F376" i="40"/>
  <c r="H14" i="40"/>
  <c r="H118" i="40"/>
  <c r="H30" i="40"/>
  <c r="F88" i="40"/>
  <c r="F128" i="40"/>
  <c r="F156" i="40"/>
  <c r="F159" i="40"/>
  <c r="F280" i="40"/>
  <c r="F282" i="40"/>
  <c r="F291" i="40"/>
  <c r="F296" i="40"/>
  <c r="F301" i="40"/>
  <c r="F309" i="40"/>
  <c r="F317" i="40"/>
  <c r="F319" i="40"/>
  <c r="F375" i="40"/>
  <c r="F384" i="40"/>
  <c r="F386" i="40"/>
  <c r="H86" i="40"/>
  <c r="F96" i="40"/>
  <c r="F99" i="40"/>
  <c r="F143" i="40"/>
  <c r="F198" i="40"/>
  <c r="F225" i="40"/>
  <c r="F236" i="40"/>
  <c r="F238" i="40"/>
  <c r="F284" i="40"/>
  <c r="F293" i="40"/>
  <c r="F311" i="40"/>
  <c r="F381" i="40"/>
  <c r="F388" i="40"/>
  <c r="F390" i="40"/>
  <c r="F186" i="40"/>
  <c r="F189" i="40"/>
  <c r="F197" i="40"/>
  <c r="F224" i="40"/>
  <c r="F235" i="40"/>
  <c r="F237" i="40"/>
  <c r="F239" i="40"/>
  <c r="F279" i="40"/>
  <c r="F299" i="40"/>
  <c r="F305" i="40"/>
  <c r="F382" i="40"/>
  <c r="F389" i="40"/>
  <c r="H355" i="40"/>
  <c r="H79" i="40"/>
  <c r="H69" i="40"/>
  <c r="H57" i="40"/>
  <c r="H107" i="40"/>
  <c r="H36" i="40"/>
  <c r="H149" i="40"/>
  <c r="F144" i="40"/>
  <c r="F200" i="40"/>
  <c r="F217" i="40"/>
  <c r="F300" i="40"/>
  <c r="F308" i="40"/>
  <c r="F313" i="40"/>
  <c r="F383" i="40"/>
  <c r="F387" i="40"/>
  <c r="H408" i="40" l="1"/>
</calcChain>
</file>

<file path=xl/sharedStrings.xml><?xml version="1.0" encoding="utf-8"?>
<sst xmlns="http://schemas.openxmlformats.org/spreadsheetml/2006/main" count="1096" uniqueCount="761">
  <si>
    <t>DESCRIÇÃO</t>
  </si>
  <si>
    <t>UNID.</t>
  </si>
  <si>
    <t>QUANT.</t>
  </si>
  <si>
    <t>UN</t>
  </si>
  <si>
    <t>M2</t>
  </si>
  <si>
    <t>M3</t>
  </si>
  <si>
    <t>KG</t>
  </si>
  <si>
    <t>M</t>
  </si>
  <si>
    <t>PINTURA</t>
  </si>
  <si>
    <t xml:space="preserve"> M </t>
  </si>
  <si>
    <t xml:space="preserve"> M</t>
  </si>
  <si>
    <t>DISJUNTOR TERMOMAGNETICO TRIPOLAR PADRAO NEMA (AMERICANO) 60 A 100A 240V, FORNECIMENTO E INSTALACAO</t>
  </si>
  <si>
    <t>PISO VINILICO SEMIFLEXIVEL PADRAO LISO, ESPESSURA 3,2MM, FIXADO COM COLA</t>
  </si>
  <si>
    <t>RODAPE VINILICO ALTURA 5CM, ESPESSURA 1MM, FIXADO COM COLA</t>
  </si>
  <si>
    <t>TOMADA DE EMBUTIR 2P+T 20A/250V C/ PLACA - FORNECIMENTO E INSTALACAO</t>
  </si>
  <si>
    <t>VALVULA DESCARGA 1.1/2" COM REGISTRO, ACABAMENTO EM METAL CROMADO -FORNECIMENTO E INSTALACAO</t>
  </si>
  <si>
    <t>CORDOALHA DE COBRE NU, INCLUSIVE ISOLADORES - 50,00 MM2 - FORNECIMENTO E INSTALAÇÃO</t>
  </si>
  <si>
    <t>EXTINTOR INCENDIO TP PO QUIMICO 4KG FORNECIMENTO E COLOCACAO</t>
  </si>
  <si>
    <t>EXTINTOR INCENDIO AGUA-PRESSURIZADA 10L INCL SUPORTE PAREDE CARGA  COMPLETA FORNECIMENTO E COLOCACAO</t>
  </si>
  <si>
    <t>CONJ ENTRADA P/ TELEFONE EM ENTRADA DE ENERGIA</t>
  </si>
  <si>
    <t xml:space="preserve">VASO SANITARIO INFANTIL SIFONADO, PARA VALVULA DE DESCARGA, EM LOUCA BRANCA, COM ACESSORIOS, INCLUSIVE ASSENTO PLASTICO, BOLSA DE BORRACHA PARA LIGACAO, TUBO PVC LIGACAO - FORNECIMENTO E INSTALACAO </t>
  </si>
  <si>
    <t>CJ</t>
  </si>
  <si>
    <t>VÁLVULA EM METAL CROMADO TIPO AMERICANA 3.1/2" X 1.1/2" PARA PIA - FORNECIMENTO E INSTALAÇÃO. AF_12/2013</t>
  </si>
  <si>
    <t>SIFÃO DO TIPO GARRAFA EM METAL CROMADO 1 X 1.1/2" - FORNECIMENTO E INSTALAÇÃO. AF_12/2013</t>
  </si>
  <si>
    <t>ENGATE FLEXÍVEL EM METAL CROMADO, 1/2" X 40CM - FORNECIMENTO E INSTALAÇÃO. AF_12/2013</t>
  </si>
  <si>
    <t>TORNEIRA DE FECHAMENTO AUTOMATICO DE MESA</t>
  </si>
  <si>
    <t xml:space="preserve">PORTA DE MADEIRA COMPENSADA LISA PARA CERA OU VERNIZ, 70X210CM, INCLUSO ADUELA 1A, ALIZAR 1A E DOBRADICAS COM ANEL </t>
  </si>
  <si>
    <t xml:space="preserve">PORTA DE MADEIRA COMPENSADA LISA PARA CERA OU VERNIZ, 80X210X3,5CM, INCLUSO ADUELA 1A, ALIZAR 1A E DOBRADICAS COM ANEL </t>
  </si>
  <si>
    <t>CONCRETO USINADO BOMBEADO FCK=30MPA, INCLUSIVE LANCAMENTO E ADENSAMENTO</t>
  </si>
  <si>
    <t>ESCAVACAO MANUAL DE VALA EM MATERIAL DE 1A CATEGORIA ATE 1,5M EXCLUINDO ESGOTAMENTO / ESCORAMENTO</t>
  </si>
  <si>
    <t>APILOAMENTO COM MACO DE 30KG</t>
  </si>
  <si>
    <t>REATERRO COMPACTADO MANUALMENTE (VALAS DE FUNDAÇÕES RESIDENCIAIS)</t>
  </si>
  <si>
    <t>VASO SANITARIO SIFONADO LOUÇA BRANCA PADRAO POPULAR, COM CONJUNTO PARA  FIXAÇAO PARA VASO SANITÁRIO COM PARAFUSO, ARRUELA E BUCHA - FORNECIMENTO E INSTALACAO</t>
  </si>
  <si>
    <t>VÁLVULA EM METAL CROMADO TIPO AMERICANA 3.1/2" X 1.1/2" PARA LAVATORIO - FORNECIMENTO E INSTALAÇÃO. AF_12/2013</t>
  </si>
  <si>
    <t>TANQUE DE LOUÇA BRANCA COM COLUNA, 22L OU EQUIVALENTE, INCLUSO SIFÃO FLEXÍVEL EM PVC, VÁLVULA PLÁSTICA E TORNEIRA DE METAL CROMADO PADRÃO POPULAR - FORNECIMENTO E INSTALAÇÃO. AF_12/2013_P</t>
  </si>
  <si>
    <t>TORNEIRA BOIA METALICA D=40MM (1 1/2")</t>
  </si>
  <si>
    <t>LOUÇAS  E METAIS</t>
  </si>
  <si>
    <t>INTERRUPTORES  E TOMADAS</t>
  </si>
  <si>
    <t>INSTAL/LIGACAO PROVISORIA ELETRICA BAIXA TENSAO P/CANT OBRA OBRA,M3-CHAVE 100A CARGA 3KWH,20CV EXCL FORN MEDIDOR</t>
  </si>
  <si>
    <t>TORNEIRA DE FECHAMENTO AUTOMATICO DE PAREDE</t>
  </si>
  <si>
    <t xml:space="preserve">BANCADA DE INOX </t>
  </si>
  <si>
    <t>LUVA DE COBRE SEM ANEL SOLDA 28MM - FORNECIMENTO E INSTALACAO</t>
  </si>
  <si>
    <t xml:space="preserve">COBERTURA </t>
  </si>
  <si>
    <t>INSTALAÇÕES  ELÉTRICAS</t>
  </si>
  <si>
    <t>11.02</t>
  </si>
  <si>
    <t>INSTALAÇÕES HIDRÁULICAS</t>
  </si>
  <si>
    <t>03.01</t>
  </si>
  <si>
    <t>03.02</t>
  </si>
  <si>
    <t>PAREDES</t>
  </si>
  <si>
    <t>LUMINÁRIAS</t>
  </si>
  <si>
    <t xml:space="preserve">CAIXA DE ÁGUA </t>
  </si>
  <si>
    <t>INSTALAÇÕES DE COMBATE INCÊNDIO</t>
  </si>
  <si>
    <t>REDE DE GÁS INTERNA E EXTERNA</t>
  </si>
  <si>
    <t>ITEM</t>
  </si>
  <si>
    <t>LASTRO DE BRITA</t>
  </si>
  <si>
    <t>ÁGUA  QUENTE</t>
  </si>
  <si>
    <t>QUADRO DE DISTRIBUICAO PARA TELEFONE N.3, 40X40X12CM EM CHAPA METALICA, DE EMBUTIR, SEM ACESSORIOS, PADRAO TELEBRAS, FORNECIMENTO E INSTALACAO</t>
  </si>
  <si>
    <t xml:space="preserve">ELETRODUTO DE PVC FLEXIVEL CORRUGADO DN 25MM (1") FORNECIMENTO E INSTALACAO </t>
  </si>
  <si>
    <t xml:space="preserve">ELETRODUTO DE PVC FLEXIVEL CORRUGADO DN 20MM (3/4") FORNECIMENTO E INSTALACAO </t>
  </si>
  <si>
    <t>SOLDA EXOTÉRMICA CONEXÃO CABO-CABO HORIZONTAL EM T, BITOLA DO CABO DE 16-16MM² A 50-35MM², 70-35MM² E 95-35MM²</t>
  </si>
  <si>
    <t>Sinapi - Mar/15</t>
  </si>
  <si>
    <t>ALVENARIA DE VEDAÇÃO DE BLOCOS VAZADOS DE CONCRETO DE 14X19X39CM (ESPESSURA 14CM) DE PAREDES COM ÁREA LÍQUIDA MAIOR OU IGUAL A 6M² SEM VÃOS E ARGAMASSA DE ASSENTAMENTO COM PREPARO EM BETONEIRA. AF_06/2014</t>
  </si>
  <si>
    <t>ALVENARIA DE VEDAÇÃO DE BLOCOS VAZADOS DE CONCRETO DE 19X19X39CM (ESPESSURA 19CM) DE PAREDES COM ÁREA LÍQUIDA MAIOR OU IGUAL A 6M² SEM VÃOS E ARGAMASSA DE ASSENTAMENTO COM PREPARO EM BETONEIRA. AF_06/2014</t>
  </si>
  <si>
    <t>CONTRAPISO EM ARGAMASSA TRAÇO 1:4 (CIMENTO E AREIA), PREPARO MECÂNICO  COM BETONEIRA 400 L, APLICADO EM ÁREAS SECAS MAIORES QUE 10M2 SOBRE LAJE, ADERIDO, ESPESSURA 2CM, ACABAMENTO NÃO REFORÇADO. AF_06/2014</t>
  </si>
  <si>
    <t>MISTURADOR MONOCOMANDO PARA CHUVEIRO, BASE BRUTA E ACABAMENTO CROMOADO , FORNECIDO E INSTALADO EM RAMAL DE ÁGUA. AF_12/2014</t>
  </si>
  <si>
    <t>CHUVEIRO ELETRICO COMUM CORPO PLASTICO TIPO DUCHA, FORNECIMENTO E INSTALACAO</t>
  </si>
  <si>
    <t>AE-21 ABRIGO E ENTRADA DE ENERGIA (CAIXAS M OU H): AES ELETROP/BANDEIRANTE/ELEKTRO</t>
  </si>
  <si>
    <t>QUADRO DE DISTRIBUICAO DE ENERGIA DE EMBUTIR, EM CHAPA METALICA, PARA 18 DISJUNTORES TERMOMAGNETICOS MONOPOLARES, COM BARRAMENTO TRIFASICO E NEUTRO, FORNECIMENTO E INSTALACAO</t>
  </si>
  <si>
    <t>CABO DE COBRE ISOLADO PVC 450/750V 6MM2 RESISTENTE A CHAMA - FORNECIMENTO E INSTALACAO</t>
  </si>
  <si>
    <t>CABO DE COBRE ISOLADO PVC 450/750V 4MM2 RESISTENTE A CHAMA - FORNECIMENTO E INSTALACAO</t>
  </si>
  <si>
    <t>CABO DE COBRE ISOLADO PVC 450/750V 2,5MM2 RESISTENTE A CHAMA - FORNECIMENTO E INSTALACAO</t>
  </si>
  <si>
    <t>CAIXA DE PASSAGEM PVC 4X2" - FORNECIMENTO E INSTALACAO</t>
  </si>
  <si>
    <t>DISJUNTOR TERMOMAGNETICO TRIPOLAR EM CAIXA MOLDADA 300 A 400A 600V, FORNECIMENTO E INSTALACAO</t>
  </si>
  <si>
    <t>INTERRUPTOR SIMPLES DE EMBUTIR 10A/250V 1 TECLA, SEM PLACA - FORNECIMENTO E INSTALACAO</t>
  </si>
  <si>
    <t>INTERRUPTOR PARALELO DE EMBUTIR 10A/250V 1 TECLA, SEM PLACA - FORNECIMENTO E INSTALACAO</t>
  </si>
  <si>
    <t>ESPELHO PLASTICO 4X2" - FORNECIMENTO E INSTALACAO</t>
  </si>
  <si>
    <t>LÂMPADA FLUORESCENTE TUBULAR, BASE BIPINO BILATERAL DE 28 W</t>
  </si>
  <si>
    <t>LÂMPADA FLUORESCENTE TUBULAR, BASE BIPINO BILATERAL DE 54W</t>
  </si>
  <si>
    <t>CORDOALHA DE COBRE NU, INCLUSIVE ISOLADORES - 16,00 MM2 - FORNECIMENTO E INSTALACAO</t>
  </si>
  <si>
    <t>CORDOALHA DE COBRE NU, INCLUSIVE ISOLADORES - 35,00 MM2 - FORNECIMENTO E INSTALACAO</t>
  </si>
  <si>
    <t>CABO TELEFONICO CCI-50 2  PARES (USO INTERNO) - FORNECIMENTO E INSTALAÇÃO</t>
  </si>
  <si>
    <t>TUBO PVC RIGIDO SOLDÁVEL MARROM, DN= 20mm, (1/2), INCLUSIVE CONEXÕES.</t>
  </si>
  <si>
    <t>REGISTRO GAVETA 2" BRUTO LATAO - FORNECIMENTO E INSTALACÃO.</t>
  </si>
  <si>
    <t>REGISTRO DE PRESSÃO BRUTO, LATÃO, ROSCÁVEL, 3/4, COM ACABAMENTO E CANOPLA CROMADOS, FORNECIDO E INSTALADO EM RAMAL DE ÁGUA.</t>
  </si>
  <si>
    <t>VALVULA DESCARGA 1.1/2" COM REGISTRO, ACABAMENTO EM METAL CROMADO - FORNECIMENTO E INSTALACAO.</t>
  </si>
  <si>
    <t>BOMBA RECALQUE D'AGUA TRIFASICA 1,5HP</t>
  </si>
  <si>
    <t>TUBO PVC RIGIDO SOLDÁVEL MARROM, DN= 32mm, (1), INCLUSIVE CONEXÕES.</t>
  </si>
  <si>
    <t>TUBO PVC RIGIDO SOLDÁVEL MARROM, DN= 40mm, (1.1/4), INCLUSIVE CONEXÕES.</t>
  </si>
  <si>
    <t>TUBO PVC RIGIDO SOLDÁVEL MARROM, DN= 50mm, (1.1/2), INCLUSIVE CONEXÕES.</t>
  </si>
  <si>
    <t>TUBO PVC RIGIDO SOLDÁVEL MARROM, DN= 75mm, (2.1/2), INCLUSIVE CONEXÕES.</t>
  </si>
  <si>
    <t>TUBO PVC RIGIDO SOLDÁVEL MARROM, DN= 110mm, (4), INCLUSIVE CONEXÕES.</t>
  </si>
  <si>
    <t xml:space="preserve">ÁGUA FRIA </t>
  </si>
  <si>
    <t>ESGOTO E ÁGUAS PLUVIAIS</t>
  </si>
  <si>
    <t>TUBO DE  PVC RÍGIDO BRANCO, PONTAS LISAS, SOLDÁVEL, LINHA ESGOTO SÉRIE NORMAL, DN 40mm, INCLUSIVE CONEXÕES.</t>
  </si>
  <si>
    <t>TUBO DE PVC RIGIDO BRANCO PXB COM VIROLA E ANEL DE BORRACHA, LINHA ESGOTO SÉRIE NORMAL, DN= 50mm, INCLUSIVE CONEXÕES.</t>
  </si>
  <si>
    <t>TUBO DE PVC RIGIDO BRANCO PXB COM VIROLA E ANEL DE BORRACHA, LINHA ESGOTO SÉRIE NORMAL, DN= 75mm, INCLUSIVE CONEXÕES.</t>
  </si>
  <si>
    <t>TUBO DE PVC RIGIDO BRANCO PXB COM VIROLA E ANEL DE BORRACHA, LINHA ESGOTO SÉRIE NORMAL, DN= 100mm, INCLUSIVE CONEXÕES.</t>
  </si>
  <si>
    <t>TUBO DE PVC RIGIDO BRANCO PXB COM VIROLA E ANEL DE BORRACHA, LINHA ESGOTO SÉRIE REFORÇADA, DN= 150mm, INCLUSIVE CONEXÕES.</t>
  </si>
  <si>
    <t>RALO SIFONADO, PVC, DN 100 X 40 MM, JUNTA SOLDÁVEL, FORNECIDO E INSTALADO EM RAMAL DE DESCARGA OU EM RAMAL DE ESGOTO SANITÁRIO.</t>
  </si>
  <si>
    <t>CAIXA SIFONADA, PVC, DN 100 X 100 X 50 MM, JUNTA ELÁSTICA, FORNECIDA E INSTALADA EM RAMAL DE DESCARGA OU EM RAMAL DE ESGOTO SANITÁRIO.</t>
  </si>
  <si>
    <t>CAIXA SIFONADA DE PVC RIGIDO DE 150 x 150 x 50 mm,COM GRELHA.</t>
  </si>
  <si>
    <t>CAIXA SIFONADA, PVC, DN 150 X 185 X 75 MM, JUNTA ELÁSTICA, FORNECIDA E INSTALADA EM RAMAL DE DESCARGA OU EM RAMAL DE ESGOTO SANITÁRIO.</t>
  </si>
  <si>
    <t>CAIXA DE LIGACAO OU INSPECAO - ALVENARIA DE 1 TIJOLO REVESTIDA.</t>
  </si>
  <si>
    <t xml:space="preserve">CAIXA DE GORDURA SIMPLES EM CONCRETO PRE-MOLDADO DN 40MM COM TAMPA - FORNECIMENTO E INSTALACAO </t>
  </si>
  <si>
    <t>CAIXA DE AREIA 60X60X60CM EM ALVENARIA - EXECUÇÃO</t>
  </si>
  <si>
    <t>TUBO DE COBRE CLASSE A, DN= 22mm (3/4´), INCLUSIVE CONEXÕES.</t>
  </si>
  <si>
    <t>TUBO DE COBRE CLASSE A, DN= 28mm (1´), INCLUSIVE CONEXÕES.</t>
  </si>
  <si>
    <t>VÁLVULA DE ESFERA EM BRONZE Ø 3/4" - FORNECIMENTO E INSTALAÇÃO.</t>
  </si>
  <si>
    <t>AG-06 ABRIGO PARA GAS COM 6 CILINDROS DE 45 KG</t>
  </si>
  <si>
    <t>TUBO DE COBRE CLASSE E, DN= 22mm (3/4´),INCLUSIVE CONEXÕES.</t>
  </si>
  <si>
    <t>BR-01 BACIA P/ SANITARIO ACESSIVEL</t>
  </si>
  <si>
    <t>BR-04 BARRA DE APOIO COM FIXAÇÃO LATERAL</t>
  </si>
  <si>
    <t>ASSENTO PARA BACIA SANITÁRIA COM ABERTURA FRONTAL, PARA PESSOAS COM MOBILIDADE REDUZIDA</t>
  </si>
  <si>
    <t>BR-02 LAVATORIO PARA SANITARIO ACESSIVEL</t>
  </si>
  <si>
    <t>LAVATORIO DE LOUCA BRANCA SEM COLUNA C/ TORNEIRA DE FECHAM. AUTOMATICO</t>
  </si>
  <si>
    <t>PAPELEIRA DE LOUCA BRANCA DE 15X15CM</t>
  </si>
  <si>
    <t>DISPENSER TOALHEIRO EM ABS E POLICARBONATO PARA BOBINA DE 20CM x 20M, COM ALAVANCA</t>
  </si>
  <si>
    <t>SABONETEIRA TIPO DISPENSER, PARA REFIL DE 800 ML</t>
  </si>
  <si>
    <t>CUBA SIMPLES ACO INOX(304) - CHAPA 22 560X330X140MM - SEM PERTENCES</t>
  </si>
  <si>
    <t>CHAVE DE BOIA AUTOMÁTICA SUPERIOR 10A/250V - FORNECIMENTO E INSTALACAO</t>
  </si>
  <si>
    <t>ABERTURA/FECHAMENTO RASGO ALVENARIA PARA TUBOS, FECHAMENTO COM ARGAMASSA TRACO 1:1:6 (CIMENTO, CAL E AREIA)</t>
  </si>
  <si>
    <t>LUVA DE COBRE SEM ANEL SOLDA 22MM - FORNECIMENTO E INSTALACAO</t>
  </si>
  <si>
    <t>CUBA DUPLA ACO INOX(304) CHAPA 22 835X340X140MM - SEM PERTENCES</t>
  </si>
  <si>
    <t>CUBA DE LOUÇA DE EMBUTIR OVAL</t>
  </si>
  <si>
    <t>BR-06 CHUVEIRO ACESSIVEL</t>
  </si>
  <si>
    <t>MICTORIO SIFONADO DE LOUCA BRANCA COM PERTENCES, COM REGISTRO DE PRESSAO 1/2" COM CANOPLA CROMADA ACABAMENTO SIMPLES E CONJUNTO PARA FIXACAO - FORNECIMENTO E INSTALACAO</t>
  </si>
  <si>
    <t>CUBA DE EMBUTIR DE AÇO INOXIDÁVEL MÉDIA, INCLUSO VÁLVULA TIPO AMERICANA EM METAL CROMADO E SIFÃO FLEXÍVEL EM PVC - FORNECIMENTO E INSTALAÇÃO. AF_12/2013</t>
  </si>
  <si>
    <t>APLICAÇÃO MANUAL DE PINTURA COM TINTA LÁTEX ACRÍLICA EM PAREDES, DUAS DEMÃOS.</t>
  </si>
  <si>
    <t>APLICAÇÃO E LIXAMENTO DE MASSA LÁTEX EM TETO, UMA DEMÃO.</t>
  </si>
  <si>
    <t>APLICAÇÃO MANUAL DE PINTURA COM TINTA TEXTURIZADA ACRÍLICA EM PAREDES EXTERNAS DE CASAS, UMA COR.</t>
  </si>
  <si>
    <t>APLICAÇÃO E LIXAMENTO DE MASSA LÁTEX EM PAREDES, UMA DEMÃO</t>
  </si>
  <si>
    <t>APLICAÇÃO MANUAL DE PINTURA COM TINTA LÁTEX ACRÍLICA EM TETO, DUAS DEMÃOS.</t>
  </si>
  <si>
    <t>GRAMA BATATAIS EM PLACAS</t>
  </si>
  <si>
    <t>PORCELANATO ESMALTADO</t>
  </si>
  <si>
    <t>VIDRO TEMPERADO INCOLOR, ESPESSURA 8MM, FORNECIMENTO E INSTALACAO, LUSIVE MASSA PARA VEDACAO</t>
  </si>
  <si>
    <t>CANTONEIRA DE ALUMINIO 1"X1, PARA PROTECAO DE QUINA DE PAREDE</t>
  </si>
  <si>
    <t>PM-83 PORTA DE CORRER ACESSIVEL SARRAFEADA MACIÇA G1-C1 P/PINTURA L=101CM</t>
  </si>
  <si>
    <t>SO-23 SOLEIRA DE GRANITO EM NIVEL (L=19 A 22CM)</t>
  </si>
  <si>
    <t>TAMPO/BANCADA EM GRANITO COM ESPESSURA DE 3cm</t>
  </si>
  <si>
    <t>PAVIMENTACAO EM BLOCOS DE CONCRETO SEXTAVADO, ESPESSURA 6 CM, JUNTA RÍGIDA, COM ARGAMASSA NO TRACO 1:4 (CIMENTO E AREIA), ASSENTADOS SOBRE COLCHAO DE PO DE PEDRA, COM APOIO DE CAMINHÃO TOCO.</t>
  </si>
  <si>
    <t>04.01</t>
  </si>
  <si>
    <t xml:space="preserve">FUNDAÇÕES </t>
  </si>
  <si>
    <t>GRAMA PRETA EM MUDAS</t>
  </si>
  <si>
    <t>PAVIMENTACAO COM PEDRISCO COM ESPESSURA DE 5 CM</t>
  </si>
  <si>
    <t>EXECUÇÃO DE PASSEIO (CALÇADA) EM CONCRETO (CIMENTO/AREIA/SEIXO ROLADO), PREPARO MECÂNICO, ESPESSURA 7CM, COM JUNTA DE DILATAÇÃO EM MADEIRA, INCLUSO LANÇAMENTO E ADENSAMENTO</t>
  </si>
  <si>
    <t>PISO EM BLOCO SEXTAVADO 30X30CM, ESPESSURA 8CM, ASSENTADO SOBRE COLCHAO DE AREIA ESPESSURA 6CM</t>
  </si>
  <si>
    <t>ÁRVORE ORNAMENTAL SIBIPIRUNA H=2,00M</t>
  </si>
  <si>
    <t>ÁRVORE ORNAMENTAL MANACÁ-DA-SERRA H=2,00M</t>
  </si>
  <si>
    <t>ÁRVORE ORNAMENTAL SUINÃ - DAP3</t>
  </si>
  <si>
    <t>ARVORE ORNAMENTAL H=1,50 A 2.00M - TIPUANA</t>
  </si>
  <si>
    <t>PALMEIRA JERIVÁ H=1,50 A 2,00 M</t>
  </si>
  <si>
    <t>FORRACAO - CLOROFITO</t>
  </si>
  <si>
    <t>FORRACAO - LIRIO AMARELO</t>
  </si>
  <si>
    <t>DRACENA (DRACAENA FRAGRANS)</t>
  </si>
  <si>
    <t>MARIA SEM VERGONHA (IMPATIENS SPP)</t>
  </si>
  <si>
    <t>DÚZIA</t>
  </si>
  <si>
    <t>FORRAÇÃO TRAPOERABA</t>
  </si>
  <si>
    <t>BC-22 BANCO DE CONCRETO</t>
  </si>
  <si>
    <t>TOTAL  GERAL ESTIMADO   DO ORÇAMENTO</t>
  </si>
  <si>
    <t>PREFEITURA DO MUNICÍPIO DE MAUÁ</t>
  </si>
  <si>
    <t>01</t>
  </si>
  <si>
    <t>02</t>
  </si>
  <si>
    <t>03</t>
  </si>
  <si>
    <t>04</t>
  </si>
  <si>
    <t>05</t>
  </si>
  <si>
    <t>06</t>
  </si>
  <si>
    <t>07</t>
  </si>
  <si>
    <t>ESQUADRIAS DE MADEIRA</t>
  </si>
  <si>
    <t>08</t>
  </si>
  <si>
    <t>09</t>
  </si>
  <si>
    <t>10</t>
  </si>
  <si>
    <t>11</t>
  </si>
  <si>
    <t>12</t>
  </si>
  <si>
    <t>13</t>
  </si>
  <si>
    <t>14</t>
  </si>
  <si>
    <t>15</t>
  </si>
  <si>
    <t>SERVIÇOS DIVERSOS</t>
  </si>
  <si>
    <t>CARGA MECANIZADA E REMOÇÃO DE ENTULHO, INCLUSIVE TRANSPORTE ATÉ 1KM</t>
  </si>
  <si>
    <t>TRANSPORTE DE ENTULHO POR CAMINHÃO BASCULANTE, A PARTIR DE 1KM</t>
  </si>
  <si>
    <t>M3xKM</t>
  </si>
  <si>
    <t>TAPUME DE CHAPA DE MADEIRA COMPENSADA, E= 6MM, COM PINTURA A CAL E REAPROVEITAMENTO DE 2X</t>
  </si>
  <si>
    <t>DESMATAMENTO E LIMPEZA MECANIZADA DE TERRENO COM REMOCAO DE CAMADA VEGETAL, UTILIZANDO TRATOR DE ESTEIRAS</t>
  </si>
  <si>
    <t>DEPARTAMENTO DE OBRAS E PROJETOS</t>
  </si>
  <si>
    <t>PORTÃO METÁLICO DE OBRA - 5M, PIVOTANTE, 2 FOLHAS, PARA TAPUME</t>
  </si>
  <si>
    <t>PORTÃO DE PEDESTRES - 1,15M, PARA TAPUME</t>
  </si>
  <si>
    <t>SANITARIO COM VASO E CHUVEIRO PARA PESSOAL DE OBRA, COLETIVO DE 2 MODULOS E 4M2, PAREDES CHAPAS DE MADEIRA COMPENSADA PLASTIFICADA 10MM, TELHAS ONDULADAS DE 6MM DE FIBROCIMENTO, INCLUSIVE INSTALACAO E APARELHOS, REAPROVEITADO 2 VEZES (INSTALACOES E APARELHOS)</t>
  </si>
  <si>
    <t>UN.</t>
  </si>
  <si>
    <t>BARRACAO DE OBRA PARA ALOJAMENTO/ESCRITORIO, PISO EM PINHO 3A, PAREDES EM COMPENSADO 10MM, COBERTURA EM TELHA FIBROCIMENTO 6MM, INCLUSO INSTALACOES ELETRICAS E ESQUADRIAS. REAPROVEITADO 5 VEZES</t>
  </si>
  <si>
    <t>GALPAO ABERTO EM CANTEIRO DE OBRA, COM ESTRUTURA EM MADEIRA (REAPROVEITAMENTO 3X) E TELHA ONDULADA 6MM, INCLUINDO PISO CIMENTADO COM PREPARO DO TERRENO</t>
  </si>
  <si>
    <t>BARRACAO PARA DEPOSITO EM TABUAS DE MADEIRA, COBERTURA EM FIBROCIMENTO 4 MM, INCLUSO PISO ARGAMASSA TRAÇO 1:6 (CIMENTO E AREIA)</t>
  </si>
  <si>
    <t>PLACA DE OBRA EM CHAPA DE ACO GALVANIZADO</t>
  </si>
  <si>
    <t>LOCACAO CONVENCIONAL DE OBRA, ATRAVÉS DE GABARITO DE TABUAS CORRIDAS PONTALETADAS, SEM REAPROVEITAMENTO</t>
  </si>
  <si>
    <t>KIT CAVALETE PVC COM REGISTRO 3/4" - FORNECIMENTO E INSTALACAO</t>
  </si>
  <si>
    <t>SERVIÇOS INICIAIS</t>
  </si>
  <si>
    <t>MOVIMENTO DE TERRA</t>
  </si>
  <si>
    <t>CORTE E CARREGAMENTO PARA BOTA-FORA, INCLUSIVE TRANSPORTE ATÉ 1KM</t>
  </si>
  <si>
    <t>FORNECIMENTO DE TERRA, INCLUSIVE CORTE, CARGA, DESCARGA E TRANSPORTE ATÉ 1KM</t>
  </si>
  <si>
    <t>ATERRO, INCLUSIVE COMPACTAÇÃO</t>
  </si>
  <si>
    <t>TRANSPORTE DE TERRA POR CAMINHÃO BASCULANTE, A PARTIR DE 1KM</t>
  </si>
  <si>
    <t>ESTACA ESCAVADA HÉLICE CONTÍNUA - DIÂMETRO 30CM</t>
  </si>
  <si>
    <t>FUNDAÇÕES PROFUNDAS</t>
  </si>
  <si>
    <t>REGULARIZACAO E COMPACTACAO MANUAL DE TERRENO COM SOQUETE</t>
  </si>
  <si>
    <t>LASTRO DE CONCRETO, PREPARO MECANICO</t>
  </si>
  <si>
    <t>REATERRO DE VALA COM COMPACTAÇÃO MANUAL</t>
  </si>
  <si>
    <t>ALVENARIA EMBASAMENTO E=20 CM BLOCO CONCRETO</t>
  </si>
  <si>
    <t>IMPERMEABILIZACAO DE SUPERFICIE COM ARGAMASSA DE CIMENTO E AREIA, TRACO 1:3, COM ADITIVO IMPERMEABILIZANTE, E=1,5 CM</t>
  </si>
  <si>
    <t>IMPERMEABILIZACAO DE ESTRUTURAS ENTERRADAS, COM TINTA ASFALTICA, DUAS DEMAOS.</t>
  </si>
  <si>
    <t>CARGA MECANIZADA E REMOÇÃO DE TERRA, INCLUSIVE TRANSPORTE ATÉ 1KM</t>
  </si>
  <si>
    <t>FORMAS</t>
  </si>
  <si>
    <t>03.03</t>
  </si>
  <si>
    <t>FORMA TABUA P/CONCRETO EM FUNDACAO S/REAPROVEITAMENTO</t>
  </si>
  <si>
    <t>ARMADURAS</t>
  </si>
  <si>
    <t>03.04</t>
  </si>
  <si>
    <t>ARMACAO ACO CA-50, DIAM. 6,3 (1/4) À 12,5MM(1/2) -FORNECIMENTO/ CORTE(PERDA DE 10%) / DOBRA / COLOCAÇÃO.</t>
  </si>
  <si>
    <t>03.05</t>
  </si>
  <si>
    <t>CONCRETO</t>
  </si>
  <si>
    <t>FORMA PARA ESTRUTURAS DE CONCRETO (PILAR, VIGA E LAJE) EM CHAPA DE MADEIRA COMPENSADA PLASTIFICADA, DE 1,10 X 2,20, ESPESSURA = 12 MM, 02 UTILIZACOES. (FABRICACAO, MONTAGEM E DESMONTAGEM - EXCLUSIVE ESCORAMENTO</t>
  </si>
  <si>
    <t>FORMA CURVA EM TABUA 3A P/VIGA, PILAR E PAREDE.</t>
  </si>
  <si>
    <t>ESCORAMENTO FORMAS ATE H = 3,30M, COM MADEIRA DE 3A QUALIDADE, NAO APARELHADA, APROVEITAMENTO TABUAS 3X E PRUMOS 4X.</t>
  </si>
  <si>
    <t>EXECUCAO DE CIMBRAMENTO PARA ESCORAMENTO DE FORMAS ELEVADAS DE MADEIRA (LAJES E VIGAS), ACIMA DE 3,30 M DE PE DIREITO, COM PONTALETES (8,0 X 8,0 CM) DE MADEIRA DE LEI 1A QUALIDADE E PECAS DE MADEIRA DE 2,5 X 10,0 CM DE 2A QUALIDADE, NAO APARELHADA.</t>
  </si>
  <si>
    <t>04.02</t>
  </si>
  <si>
    <t>ARMADURA</t>
  </si>
  <si>
    <t>ARMACAO DE ACO CA-60 DIAM. 3,4 A 6,0MM.- FORNECIMENTO / CORTE (C/PERDA DE 10%) / DOBRA / COLOCAÇÃO.</t>
  </si>
  <si>
    <t>04.03</t>
  </si>
  <si>
    <t>FORNECIMENTO DE ESTRUTURA METÁLICA PARA COBERTURA</t>
  </si>
  <si>
    <t>MONTAGEM DE ESTRUTURA METÁLICA PARA COBERTURA</t>
  </si>
  <si>
    <t>TELHA TRAPEZOIDAL DUP. AÇO GALVANIZADO ESPESSURA DE 0,5MM, REVESTIMENTO B, H=40MM, COM MIOLO POLIURETANO E=30MM</t>
  </si>
  <si>
    <t>TELHA TRAPEZOIDAL EM AÇO GALVANIZADO ESP=0,5MM, H=40MM, COM PINTURA ELETROLÍTICA COR BRANCA 2 FACES</t>
  </si>
  <si>
    <t>TELHA TRAPEZOIDAL DUP. AÇO GALVANIZADO E=0,5MM, REVESTIMENTO B, H=40MM PINTURA MIOLO POLIURETANO E=30MM</t>
  </si>
  <si>
    <t>CUMEEIRA TRAPEZOIDAL EM AÇO GALVANIZADO ESP=0,5MM, REVESTIMENTO B, H=40MM, L=0,60 M</t>
  </si>
  <si>
    <t>CALHA EM CHAPA DE AÇO GALVANIZADO N.24 - DESENVOLVIMENTO 100CM</t>
  </si>
  <si>
    <t>RUFO EM CHAPA DE ACO GALVANIZADO NUMERO 24, DESENVOLVIMENTO DE 25CM</t>
  </si>
  <si>
    <t>IMPERMEABILIZAÇÕES E TRATAMENTOS</t>
  </si>
  <si>
    <t>REGULARIZAÇÃO COM ARGAMASSA DE CIMENTO E AREIA - TRAÇO 1:3, ESPESSURA MÉDIA 30MM</t>
  </si>
  <si>
    <t>IMPERMEABILIZACAO DE SUPERFICIE COM MANTA ASFALTICA (COM POLIMEROS TIPO APP), E=4 MM</t>
  </si>
  <si>
    <t>IMPERMEABILIZACAO DE SUPERFICIE, COM IMPERMEABILIZANTE FLEXIVEL A BASE ACRILICA.</t>
  </si>
  <si>
    <t>PROTECAO MECANICA DE SUPERFICIE COM ARGAMASSA DE CIMENTO E AREIA, TRACO 1:3, E=3 CM</t>
  </si>
  <si>
    <t>MASTIQUE ELÁSTICO A BASE DE POLIURETANO - MONOCOMPONENTE</t>
  </si>
  <si>
    <t>DM3</t>
  </si>
  <si>
    <t>SERVIÇOS COMPLEMENTARES</t>
  </si>
  <si>
    <t>PAREDES E PAINÉIS</t>
  </si>
  <si>
    <t>VERGAS, CINTAS E PILARETES DE CONCRETO</t>
  </si>
  <si>
    <t>DIVISORIA EM MARMORITE ESPESSURA 35MM, CHUMBAMENTO NO PISO E PAREDE COM ARGAMASSA DE CIMENTO E AREIA, POLIMENTO MANUAL, EXCLUSIVE FERRAGENS</t>
  </si>
  <si>
    <t>PM.01 - PORTA LISA ESPECIAL/ SÓLIDA PARA INSTALAÇÕES SANITÁRIAS  - 62X165CM</t>
  </si>
  <si>
    <t>PM-76 PORTA SARRAFEADO MACICO SANIT. ACESSIVEL BAT. MAD.</t>
  </si>
  <si>
    <t>PM.07 - PORTA LISA ESPECIAL/ SÓLIDA - 82X210CM</t>
  </si>
  <si>
    <t>EM.02 - BATENTE DE MADEIRA (25CM) - PARA PORTA COM BANDEIRA</t>
  </si>
  <si>
    <t>EM.16 - BANDEIRA FIXA PARA PORTAS DE PASSAGEM - FOLHA LISA - 35MM</t>
  </si>
  <si>
    <t>FECHADURA DE EMBUTIR COMPLETA, PARA PORTAS EXTERNAS, PADRAO DE ACABAMENTO MEDIO</t>
  </si>
  <si>
    <t>EM.21 - VISOR FIXO COM VIDRO E REQUADRO DE MADEIRA PARA PORTA</t>
  </si>
  <si>
    <t>TRANQUETA DE LATAO CROMADO PARA FECHADURA DE PORTA DE BANHEIRO COM ROSETA DE LATAO CROMADO SEM FECHADURA E MACANETA</t>
  </si>
  <si>
    <t>CP.01 - CAIXILHO EM FERRO PERFILADO - FIXO, SEM VENTILAÇÃO PERMANENTE</t>
  </si>
  <si>
    <t>CP.13/22/23 - CAIXILHO EM FERRO PERFILADO - BASCULANTE</t>
  </si>
  <si>
    <t>PP.06 - PORTA EM FERRO PERFILADO, MEIO VIDRO COM SUBDIVISÕES - CORRER</t>
  </si>
  <si>
    <t>PP.01 - PORTA EM FERRO PERFILADO, DUPLA ALMOFADADA - ABRIR, 1 FOLHA</t>
  </si>
  <si>
    <t>PORTA DE ENTRADA DE CORRER EM ALUMÍNIO, SOB MEDIDA</t>
  </si>
  <si>
    <t>FECHAMENTO DE DIVISAS</t>
  </si>
  <si>
    <t>CO-34 CORRIMÃO DUPLO AÇO GALVANIZADO COM PINTURA ESMALTE.</t>
  </si>
  <si>
    <t>GUARDA-CORPO COM TELA TRANÇADA, EM TUBO DE AÇO GALVANIZADO, DIÂMETRO 1 1/2´</t>
  </si>
  <si>
    <t>REVESTIMENTOS</t>
  </si>
  <si>
    <t>CHAPISCO APLICADO TANTO EM PILARES E VIGAS DE CONCRETO COMO EM ALVENARIAS DE PAREDES INTERNAS, COM COLHER DE PEDREIRO. ARGAMASSA TRAÇO 1:3 COM PREPARO EM BETONEIRA 400L. AF_06/2014</t>
  </si>
  <si>
    <t>CHAPISCO APLICADO NO TETO, COM ROLO PARA TEXTURA ACRÍLICA. ARGAMASSA TRAÇO 1:4 E EMULSÃO POLIMÉRICA (ADESIVO) COM PREPARO EM BETONEIRA 400L. AF_06/2014</t>
  </si>
  <si>
    <t>CHAPISCO APLICADO TANTO EM PILARES E VIGAS DE CONCRETO COMO EM ALVENARIA DE FACHADA COM PRESENÇA DE VÃOS, COM ROLO PARA TEXTURA ACRÍLICA. ARGAMASSA TRAÇO 1:4 E EMULSÃO POLIMÉRICA (ADESIVO) COM PREPARO EM BETONEIRA 400L. AF_06/2014</t>
  </si>
  <si>
    <t>EMBOÇO, PARA RECEBIMENTO DE CERÂMICA, EM ARGAMASSA TRAÇO 1:2:8, PREPARO MECÂNICO COM BETONEIRA 400L, APLICADO MANUALMENTE EM FACES INTERNAS DE PAREDES DE AMBIENTES COM ÁREA MAIOR QUE 10M2, ESPESSURA DE 20MM, COM EXECUÇÃO DE TALISCAS. AF_06/2014</t>
  </si>
  <si>
    <t>MASSA ÚNICA, PARA RECEBIMENTO DE PINTURA, EM ARGAMASSA TRAÇO 1:2:8, PREPARO MECÂNICO COM BETONEIRA 400L, APLICADA MANUALMENTE EM FACES INTERNAS DE PAREDES DE AMBIENTES COM ÁREA MAIOR QUE 10M2, ESPESSURA DE 20MM, COM EXECUÇÃO DE TALISCAS. AF_06/2014</t>
  </si>
  <si>
    <t>EMBOÇO OU MASSA ÚNICA EM ARGAMASSA TRAÇO 1:2:8, PREPARO MECÂNICO COM BETONEIRA 400 L, APLICADA MANUALMENTE EM PANOS DE FACHADA COM PRESENÇA DE VÃOS, ESPESSURA DE 25 MM. AF_06/2014</t>
  </si>
  <si>
    <t>MASSA ÚNICA, PARA RECEBIMENTO DE PINTURA, EM ARGAMASSA TRAÇO 1:2:8, PREPARO MECÂNICO COM BETONEIRA 400L, APLICADA MANUALMENTE EM TETO, ESPESSURA DE 20MM, COM EXECUÇÃO DE TALISCAS. AF_03/2015</t>
  </si>
  <si>
    <t>ELEMENTO VAZADO DE CONCRETO - TIPO NEO-REX N.16 OU SIMILAR</t>
  </si>
  <si>
    <t>COBOGO CERAMICO (ELEMENTO VAZADO), 9X20X20CM, ASSENTADO COM ARGAMASSA TRACO 1:4 DE CIMENTO E AREIA</t>
  </si>
  <si>
    <t>REVESTIMENTO CERÂMICO PARA PAREDES INTERNAS COM PLACAS TIPO GRÊS OU SEMI-GRÊS DE DIMENSÕES 20X20 CM APLICADAS EM AMBIENTES DE ÁREA MAIOR QUE 5 M² NA ALTURA INTEIRA DAS PAREDES. AF_06/2014</t>
  </si>
  <si>
    <t>REVESTIMENTO CERÂMICO PARA PAREDES EXTERNAS EM PASTILHAS DE PORCELANA 2,5 X 2,5 CM (PLACAS DE 30 X 30 CM), ALINHADAS A PRUMO, APLICADO EM SUPERFÍCIES INTERNAS DA SACADA. AF_10/2014</t>
  </si>
  <si>
    <t>TETOS</t>
  </si>
  <si>
    <t>FACHADAS</t>
  </si>
  <si>
    <t>FORRO DE GESSO ACARTONADO TIPO FGE (FORNECIMENTO E INSTALAÇÃO)</t>
  </si>
  <si>
    <t>SERRALHERIA E VIDROS</t>
  </si>
  <si>
    <t>PISOS INTERNOS</t>
  </si>
  <si>
    <t>PAVIMENTAÇÃO</t>
  </si>
  <si>
    <t>DIVERSOS</t>
  </si>
  <si>
    <t>ENTREGA DA OBRA</t>
  </si>
  <si>
    <t>ESPELHO CRISTAL, ESPESSURA 4MM, COM PARAFUSOS DE FIXACAO, SEM MOLDURA</t>
  </si>
  <si>
    <t>FORNECIMENTO/INSTALACAO LONA PLASTICA PRETA, PARA IMPERMEABILIZACAO, ESPESSURA 150 MICRAS.</t>
  </si>
  <si>
    <t>ARMACAO EM TELA DE ACO SOLDADA NERVURADA Q-138, ACO CA-60, 4,2MM, MALHA 10X10CM</t>
  </si>
  <si>
    <t>ACABAMENTO DE PISO DE CONCRETO TIPO BAMBOLÊ</t>
  </si>
  <si>
    <t>CONTRAPISO EM ARGAMASSA TRAÇO 1:4 (CIMENTO E AREIA), PREPARO MECÂNICO COM BETONEIRA 400 L, APLICADO EM ÁREAS MOLHADAS SOBRE LAJE, ADERIDO, ESPESSURA 2CM, ACABAMENTO NÃO REFORÇADO. AF_06/2014</t>
  </si>
  <si>
    <t>PISO PODOTÁTIL, ALERTA OU DIRECIONAL, EM BORRACHA SINTÉTICA ASSENTES COM COLA</t>
  </si>
  <si>
    <t>PAISAGISMO</t>
  </si>
  <si>
    <t xml:space="preserve">TAMPOS E BANCADAS </t>
  </si>
  <si>
    <t>ESQUADRIAS</t>
  </si>
  <si>
    <t>CAIXA D'ÁGUA EM ANÉIS EM CONCRETO ARMADO COM ESC/AL. GUARDA CORPO H=19,50M CI=32M3 CS=22M3</t>
  </si>
  <si>
    <t>LIMPEZA FINAL DA OBRA</t>
  </si>
  <si>
    <t>ESTRUTURA METÁLICA</t>
  </si>
  <si>
    <t>PINTURA ESMALTE ACETINADO, DUAS DEMAOS, SOBRE SUPERFICIE METALICA</t>
  </si>
  <si>
    <t>PINTURA ESMALTE ACETINADO PARA MADEIRA, DUAS DEMAOS, SOBRE FUNDO NIVELADOR BRANCO</t>
  </si>
  <si>
    <t>ESMALTE SINTÉTICO - EXTERIOR DE CALHAS, RUFOS E CONDUTORES</t>
  </si>
  <si>
    <t>CALHAS E RUFOS</t>
  </si>
  <si>
    <t>CONJ 4 CABOS P/ ENTRADA ENERGIA SECCAO 150MM2 C/ ELETRODUTOS</t>
  </si>
  <si>
    <t>ENTRADA PADRÃO</t>
  </si>
  <si>
    <t>CAIXA DE MEDIÇÃO POLIFÁSICA (500 X 600 X 200) MM, PADRÃO CONCESSIONÁRIAS</t>
  </si>
  <si>
    <t>CHAVE SECCIONADORA TRIPOLAR, ABERTURA SOB CARGA, COM FUSÍVEIS NH2 - 400A/500V</t>
  </si>
  <si>
    <t>DISJUNTOR TERMOMAGNETICO TRIPOLAR PADRAO NEMA (AMERICANO) 10 A 50A 240V, FORNECIMENTO E INSTALACAO</t>
  </si>
  <si>
    <t>BARRAMENTO DE COBRE NU</t>
  </si>
  <si>
    <t>ISOLADOR DE POLIÉSTER TIPO TONEL B.T. USO INTERNO - 40X50MM</t>
  </si>
  <si>
    <t>QUADRO DE DISTRIBUICAO DE ENERGIA DE EMBUTIR, EM CHAPA METALICA, PARA 40 DISJUNTORES TERMOMAGNETICOS MONOPOLARES, COM BARRAMENTO TRIFASICO E NEUTRO, FORNECIMENTO E INSTALACAO</t>
  </si>
  <si>
    <t>QUADRO DE DISTRIBUICAO DE ENERGIA DE EMBUTIR, EM CHAPA METALICA, PARA 50 DISJUNTORES TERMOMAGNETICOS MONOPOLARES, COM BARRAMENTO TRIFASICO E NEUTRO, FORNECIMENTO E INSTALACAO</t>
  </si>
  <si>
    <t>QUADROS DE DISTRIBUIÇÃO</t>
  </si>
  <si>
    <t>DUTO ESPIRAL FLEXIVEL SINGELO PEAD D=50MM(2") REVESTIDO COM PVC COM FIO GUIA DE ACO GALVANIZADO, LANCADO DIRETO NO SOLO, INCL CONEXOES</t>
  </si>
  <si>
    <t>ELETRODUTOS, PERFILADOS E CAIXAS DE PASSAGEM</t>
  </si>
  <si>
    <t>PERFILADO PERFURADO CHAPA 14-GE-MED. 38X38MM COM TAMPA E INSTALAÇÃO</t>
  </si>
  <si>
    <t>CAIXA DE PASSAGEM PVC 4X4" - FORNECIMENTO E INSTALACAO</t>
  </si>
  <si>
    <t>CAIXA DE PASSAGEM 40X40X50 FUNDO BRITA COM TAMPA</t>
  </si>
  <si>
    <t>CAIXA DE PASSAGEM 20X20X25 FUNDO BRITA COM TAMPA</t>
  </si>
  <si>
    <t>ENVELOPAMENTO DE ELETRODUTO ENTERRADO, COM CONCRETO</t>
  </si>
  <si>
    <t>CONDUTORES</t>
  </si>
  <si>
    <t>CABO DE COBRE ISOLAMENTO TERMOPLASTICO 0,6/1KV 16MM2 ANTI-CHAMA - FORNECIMENTO E INSTALACAO</t>
  </si>
  <si>
    <t>CABO DE COBRE ISOLAMENTO TERMOPLASTICO 0,6/1KV 25MM2 ANTI-CHAMA - FORNECIMENTO E INSTALACAO</t>
  </si>
  <si>
    <t>CABO DE COBRE ISOLAMENTO TERMOPLASTICO 0,6/1KV 35MM2 ANTI-CHAMA - FORNECIMENTO E INSTALACAO</t>
  </si>
  <si>
    <t>CABO DE COBRE ISOLAMENTO TERMOPLASTICO 0,6/1KV 4MM2 ANTI-CHAMA - FORNECIMENTO E INSTALACAO</t>
  </si>
  <si>
    <t>CAIXA DE PASSAGEM E LIGAÇÃO EM PVC OCTOGONAL FUNDO MOVEL 10X10CM, INCLUSIVE ESPELHO</t>
  </si>
  <si>
    <t>CAIXA DE PASSAGEM EM CHAPA METÁLICA COM TAMPA PARAFUSADA - 10X10X8CM</t>
  </si>
  <si>
    <t>CABO UTP - CATEGORIA 4 E 5 PARES</t>
  </si>
  <si>
    <t>CABO COAXIAL TIPO RG 6</t>
  </si>
  <si>
    <t>MINI DISJUNTOR - TIPO EUROPEU (IEC) - UNIPOLAR 6/25A</t>
  </si>
  <si>
    <t>MINI DISJUNTOR - TIPO EUROPEU (IEC) - BIPOLAR 6/25A</t>
  </si>
  <si>
    <t>MINI DISJUNTOR - TIPO EUROPEU (IEC) -  BIPOLAR 32/50A</t>
  </si>
  <si>
    <t>MINI DISJUNTOR - TIPO EUROPEU (IEC) - TRIPOLAR 80A</t>
  </si>
  <si>
    <t>MINI DISJUNTOR - TIPO EUROPEU (IEC) - TRIPOLAR 100A</t>
  </si>
  <si>
    <t>INTERRUPTOR DIFERENCIAL TETRAPOLAR - 80A SENSIBILIDADE 30MA - 380V</t>
  </si>
  <si>
    <t>INTERRUPTOR DIFERENCIAL TETRAPOLAR - 100A SENSIBILIDADE 30MA - 380V</t>
  </si>
  <si>
    <t>TOMADA PARA TELEFONE PADRÃO RJ11 COM PLACA/ ESPELHO</t>
  </si>
  <si>
    <t>TOMADA RJ 45 PARA INFORMÁTICA COM PLACA</t>
  </si>
  <si>
    <t>DISJUNTORES</t>
  </si>
  <si>
    <t>LUMINÁRIA RETANGULAR DE SOBREPOR TIPO CALHA ABERTA COM REFLETOR E ALETAS PARABÓLICAS PARA 2 LÂMPADAS FLUORESCENTES TUBULARES 28/54W</t>
  </si>
  <si>
    <t>LUMINÁRIA DE EMERGÊNCIA AUTÔNOMA COM LÂMPADA FLUORESCENTE 15W</t>
  </si>
  <si>
    <t>REATOR ELETRÔNICO DE ALTO FATOR DE POTÊNCIA COM PARTIDA INSTANTÂNEA, PARA DUAS LÂMPADAS FLUORESCENTES TUBULARES, BASE BIPINO BILATERAL, 28 W - 220 V</t>
  </si>
  <si>
    <t>REATOR ELETRÔNICO FLUORESCENTE DUPLO AFP 2X54W - 220V</t>
  </si>
  <si>
    <t>LUMINÁRIA RETANGULAR FECHADA PARA ILUMINAÇÃO EXTERNA EM POSTE, TIPO PÉTALA PEQUENA</t>
  </si>
  <si>
    <t>POSTE TELECÔNICO RETO EM AÇO SAE 1010/1020 GALVANIZADO A FOGO, ALTURA DE 6,00 M</t>
  </si>
  <si>
    <t>SUPORTE TUBULAR DE FIXAÇÃO EM POSTE PARA 1 LUMINÁRIA TIPO PÉTALA</t>
  </si>
  <si>
    <t>REATOR ELETROMAGNÉTICO DE ALTO FATOR DE POTÊNCIA, PARA LÂMPADA VAPOR METÁLICO 150 W / 220 V</t>
  </si>
  <si>
    <t>LÂMPADA DE VAPOR METÁLICO TUBULAR, BASE G12 DE 150 W</t>
  </si>
  <si>
    <t>HASTE COPPERWELD 5/8 X 3,0M COM CONECTOR</t>
  </si>
  <si>
    <t>INSTALACAO PARA-RAIOS P/RESERVATORIO</t>
  </si>
  <si>
    <t>SISTEMAS DE PROTEÇÃO/ATERRAMENTO</t>
  </si>
  <si>
    <t>SISTEMA DE ALARME CONTRA INCÊNDIO</t>
  </si>
  <si>
    <t>CENTRAL DE ALARME DE INCÊNDIO ATÉ 12 LAÇOS</t>
  </si>
  <si>
    <t>BATERIA AUTOMOTIVA SELADA SEM COMPLEMENTAÇÃO DE NÍVEL 45AH-12V</t>
  </si>
  <si>
    <t>ACIONADOR LIGA-DESLIGA PARA BOMBA COM MARTELO QUEBRA VIDRO</t>
  </si>
  <si>
    <t>ACIONADOR MANUAL TIPO "QUEBRE O VIDRO"</t>
  </si>
  <si>
    <t>SIRENE ELETRÔNICA BITONAL 24V-100 À 120DB, COM FLASH</t>
  </si>
  <si>
    <t>CERTIFICAÇÃO DE REDE LÓGICA - ATÉ 50 PONTOS</t>
  </si>
  <si>
    <t>GL</t>
  </si>
  <si>
    <t>RACK 8U'S COM VENTILAÇÃO, BANDEJA FIXA E RÉGUA DE TOMADAS - INSTALADO</t>
  </si>
  <si>
    <t>PATCH PAINEL - 24 PORTAS - INSTALADO</t>
  </si>
  <si>
    <t>SWITCH - 24 PORTAS - INSTALADO</t>
  </si>
  <si>
    <t>GUIA ORGANIZADORA DE CABOS 19" - 1V - INSTALADA</t>
  </si>
  <si>
    <t>CAIXA DE LIGACAO OU INSPECAO - TAMPA DE CONCRETO ARMADO</t>
  </si>
  <si>
    <t>RECALQUE DE PASSEIO COM UNIÃO ENGATE RÁPIDO - REGISTRO TIPO GLOBO 2 1/2"</t>
  </si>
  <si>
    <t>HIDRANTE COM UNIÃO DE ENGATE RÁPIDO - REGISTRO TIPO GLOBO 2 1/2"</t>
  </si>
  <si>
    <t>ABRIGO DE EMBUTIR PARA HIDRANTE E MANGUEIRA - CHAPA DE AÇO N.20</t>
  </si>
  <si>
    <t>MANGUEIRA DE INCÊNDIO COM UNIÃO DE ENGATE RÁPIDO, 30M - 1 1/2"</t>
  </si>
  <si>
    <t>ESGUICHO DE INCÊNDIO COM ENGATE RÁPIDO - 1 1/2"X1/2"</t>
  </si>
  <si>
    <t>QUADRO DE BOMBA DE INCÊNDIO</t>
  </si>
  <si>
    <t>QUADRO DE BOMBA DE RECALQUE</t>
  </si>
  <si>
    <t>CONJUNTO MOTOR-BOMBA - ATÉ 5HP</t>
  </si>
  <si>
    <t>TUBO DE AÇO GALVANIZADO COM COSTURA 3" (80MM), INCLUSIVE CONEXOES - FORNECIMENTO E INSTALACAO</t>
  </si>
  <si>
    <t>TUBO DE AÇO GALVANIZADO COM COSTURA 2.1/2" (65MM), INCLUSIVE CONEXOES - FORNECIMENTO E INSTALACAO</t>
  </si>
  <si>
    <t>REGISTRO GAVETA 3" BRUTO LATAO - FORNECIMENTO E INSTALACAO</t>
  </si>
  <si>
    <t>VÁLVULA DE RETENÇÃO HORIZONTAL Ø 80MM (3") - FORNECIMENTO E INSTALAÇÃO</t>
  </si>
  <si>
    <t>CHAVE DE FLUXO DE ÁGUA COM RETARDO PARA TUBULAÇÕES COM DIÂMETRO NOMINAL DE 1´ A 6´ - CONEXÃO BSP</t>
  </si>
  <si>
    <t>SETA PARA HIDRANTE/EXTINTOR DE INCÊNDIO</t>
  </si>
  <si>
    <t>ESTACA A TRADO(BROCA) D=25CM C/CONCRETO FCK=15MPA+20KG ACO/M3 MOLD.IN-LOCO</t>
  </si>
  <si>
    <t>CONCRETO FCK=15MPA, VIRADO EM BETONEIRA, SEM LANCAMENTO, COM IMPERMEABILIZANTE</t>
  </si>
  <si>
    <t>ALVENARIA DE BLOCOS DE CONCRETO ESTRUTURAL 14X19X39 CM, (ESPESSURA 14 CM), FBK = 4,5 MPA, PARA PAREDES COM ÁREA LÍQUIDA MAIOR OU IGUAL A 6M² , SEM VÃOS, UTILIZANDO PALHETA. AF_12/2014</t>
  </si>
  <si>
    <t>CONCRETO GROUT, PREPARADO NO LOCAL, LANCADO E ADENSADO</t>
  </si>
  <si>
    <t>IMPERMEABILIZACAO DE SUPERFICIE COM ARGAMASSA DE CIMENTO E AREIA (MEDIA), TRACO 1:3, COM ADITIVO IMPERMEABILIZANTE, E=2CM.</t>
  </si>
  <si>
    <t>CHAPISCO APLICADO TANTO EM PILARES E VIGAS DE CONCRETO COMO EM ALVENARIA DE FACHADA SEM PRESENÇA DE VÃOS, COM COLHER DE PEDREIRO. ARGAMASSA TRAÇO 1:3 COM PREPARO EM BETONEIRA 400L. AF_06/2014</t>
  </si>
  <si>
    <t>EMBOÇO OU MASSA ÚNICA EM ARGAMASSA TRAÇO 1:2:8, PREPARO MECÂNICO COM BETONEIRA 400 L, APLICADA MANUALMENTE EM PANOS CEGOS DE FACHADA (SEM PRESENÇA DE VÃOS), ESPESSURA DE 25 MM. AF_06/2014</t>
  </si>
  <si>
    <t>GRADIL DE FERRO GALVANIZADO ELETROFUNDIDO - BARRA 25X2MM - MALHA 65X132MM - MONTANTE COM DISTÂNCIA DE 1650MM - COM PINTURA</t>
  </si>
  <si>
    <t>PORTÃO EM FERRO GALVANIZADO ELETROFUNDIDO MALHA 65X132MM, DE ABRIR, 1 FOLHA, COM PINTURA ELETROLÍTICA</t>
  </si>
  <si>
    <t>PORTÃO EM FERRO GALVANIZADO ELETROFUNDIDO MALHA 65X132MM, DE ABRIR, 2 FOLHAS, COM PINTURA ELETROLÍTICA</t>
  </si>
  <si>
    <t>CO-35 CORRIMÃO DUPLO COM MONTANTE VERTICAL AÇO GALVANIZADO COM PINTURA ESMALTE</t>
  </si>
  <si>
    <t>ESCORREGADOR COMPR=3,00M H=1,80M - ESTRUTURA METÁLICA</t>
  </si>
  <si>
    <t>GANGORRA COM 3 PRANCHAS COMPR=3,00M H=0,70M - ESTRUTURA METÁLICA</t>
  </si>
  <si>
    <t>BALANÇO DE 3 LUGARES COM PNEUS COMPR=4,50M H=2,50M - ESTRUTURA METÁLICA</t>
  </si>
  <si>
    <t>PLACA INAUGURAL - 600X500X3MM - CHAPA DE  AÇO INOX EM BAIXO RELEVO</t>
  </si>
  <si>
    <t>PLAY GROUND</t>
  </si>
  <si>
    <t>RV.11 - TANQUE DE AREIA - GENÉRICO - BORDA BAIXA</t>
  </si>
  <si>
    <t>RV.11 - TANQUE DE AREIA - GENÉRICO - FORNECIMENTO E APLICAÇÃO DE AREIA LAVADA</t>
  </si>
  <si>
    <t>RV.11 - TANQUE DE AREIA - GENÉRICO - DRENAGEM</t>
  </si>
  <si>
    <t>RV.11 - TANQUE DE AREIA - GENÉRICO - ESCAVAÇÃO E APILOAMENTO</t>
  </si>
  <si>
    <t>SUPERESTRUTURA</t>
  </si>
  <si>
    <t>PISO PODOTÁTIL, ALERTA OU DIRECIONAL, EM LADRILHO HIDRÁULICO</t>
  </si>
  <si>
    <t>DEMARCAÇÃO DE VAGA DE ESTACIONAMENTO PARA PORTADORES DE DEFICIÊNCIA FÍSICA</t>
  </si>
  <si>
    <t>REGISTRO GAVETA 4" BRUTO LATAO - FORNECIMENTO E INSTALACAO</t>
  </si>
  <si>
    <t>REGISTRO GAVETA 1.1/2" BRUTO LATAO - FORNECIMENTO E INSTALACAO</t>
  </si>
  <si>
    <t>VÁLVULA DE RETENÇÃO VERTICAL Ø 80MM (3") - FORNECIMENTO E INSTALAÇÃO</t>
  </si>
  <si>
    <t>TUBO DE AÇO GALVANIZADO COM COSTURA 1.1/2" (40MM), INCLUSIVE CONEXOES - FORNECIMENTO E INSTALACAO</t>
  </si>
  <si>
    <t>TUBO DE AÇO GALVANIZADO COM COSTURA 2" (50MM), INCLUSIVE CONEXOES - FORNECIMENTO E INSTALACAO</t>
  </si>
  <si>
    <t>TUBO DE AÇO GALVANIZADO COM COSTURA 4" (100MM), INCLUSIVE CONEXOES - FORNECIMENTO E INSTALACAO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</si>
  <si>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</si>
  <si>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</si>
  <si>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</si>
  <si>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</si>
  <si>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</si>
  <si>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</si>
  <si>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</si>
  <si>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</si>
  <si>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</si>
  <si>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</si>
  <si>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</si>
  <si>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01.12</t>
  </si>
  <si>
    <t>01.13</t>
  </si>
  <si>
    <t>01.14</t>
  </si>
  <si>
    <t>02.01</t>
  </si>
  <si>
    <t>02.02</t>
  </si>
  <si>
    <t>02.03</t>
  </si>
  <si>
    <t>02.04</t>
  </si>
  <si>
    <t>03.01.01</t>
  </si>
  <si>
    <t>03.02.01</t>
  </si>
  <si>
    <t>03.02.02</t>
  </si>
  <si>
    <t>03.02.03</t>
  </si>
  <si>
    <t>03.02.04</t>
  </si>
  <si>
    <t>03.02.05</t>
  </si>
  <si>
    <t>03.02.06</t>
  </si>
  <si>
    <t>03.02.07</t>
  </si>
  <si>
    <t>03.02.08</t>
  </si>
  <si>
    <t>03.02.09</t>
  </si>
  <si>
    <t>03.03.01</t>
  </si>
  <si>
    <t>03.04.01</t>
  </si>
  <si>
    <t>03.04.02</t>
  </si>
  <si>
    <t>03.05.01</t>
  </si>
  <si>
    <t>04.01.01</t>
  </si>
  <si>
    <t>04.01.02</t>
  </si>
  <si>
    <t>04.01.03</t>
  </si>
  <si>
    <t>04.01.04</t>
  </si>
  <si>
    <t>04.02.01</t>
  </si>
  <si>
    <t>04.02.02</t>
  </si>
  <si>
    <t>04.03.01</t>
  </si>
  <si>
    <t>05.01.01</t>
  </si>
  <si>
    <t>05.01.02</t>
  </si>
  <si>
    <t>05.01.03</t>
  </si>
  <si>
    <t>05.01.04</t>
  </si>
  <si>
    <t>05.01.05</t>
  </si>
  <si>
    <t>05.01.06</t>
  </si>
  <si>
    <t>05.01.07</t>
  </si>
  <si>
    <t>05.01.08</t>
  </si>
  <si>
    <t>06.01</t>
  </si>
  <si>
    <t>06.02</t>
  </si>
  <si>
    <t>06.03</t>
  </si>
  <si>
    <t>06.04</t>
  </si>
  <si>
    <t>06.05</t>
  </si>
  <si>
    <t>07.01</t>
  </si>
  <si>
    <t>07.02</t>
  </si>
  <si>
    <t>07.03</t>
  </si>
  <si>
    <t>07.04</t>
  </si>
  <si>
    <t>07.05</t>
  </si>
  <si>
    <t>07.06</t>
  </si>
  <si>
    <t>08.01</t>
  </si>
  <si>
    <t>08.02</t>
  </si>
  <si>
    <t>08.03</t>
  </si>
  <si>
    <t>08.04</t>
  </si>
  <si>
    <t>08.05</t>
  </si>
  <si>
    <t>08.06</t>
  </si>
  <si>
    <t>08.07</t>
  </si>
  <si>
    <t>08.08</t>
  </si>
  <si>
    <t>08.09</t>
  </si>
  <si>
    <t>08.10</t>
  </si>
  <si>
    <t>08.11</t>
  </si>
  <si>
    <t>09.01</t>
  </si>
  <si>
    <t>09.02</t>
  </si>
  <si>
    <t>09.03</t>
  </si>
  <si>
    <t>09.04</t>
  </si>
  <si>
    <t>09.05</t>
  </si>
  <si>
    <t>09.06</t>
  </si>
  <si>
    <t>09.07</t>
  </si>
  <si>
    <t>09.08</t>
  </si>
  <si>
    <t>09.09</t>
  </si>
  <si>
    <t>10.01</t>
  </si>
  <si>
    <t>10.01.01</t>
  </si>
  <si>
    <t>10.01.02</t>
  </si>
  <si>
    <t>10.01.03</t>
  </si>
  <si>
    <t>10.02</t>
  </si>
  <si>
    <t>10.02.01</t>
  </si>
  <si>
    <t>10.02.02</t>
  </si>
  <si>
    <t>10.02.03</t>
  </si>
  <si>
    <t>10.02.04</t>
  </si>
  <si>
    <t>10.02.05</t>
  </si>
  <si>
    <t>10.03</t>
  </si>
  <si>
    <t>10.03.01</t>
  </si>
  <si>
    <t>10.03.02</t>
  </si>
  <si>
    <t>10.03.03</t>
  </si>
  <si>
    <t>11.01</t>
  </si>
  <si>
    <t>11.03</t>
  </si>
  <si>
    <t>11.04</t>
  </si>
  <si>
    <t>11.05</t>
  </si>
  <si>
    <t>11.06</t>
  </si>
  <si>
    <t>11.07</t>
  </si>
  <si>
    <t>11.08</t>
  </si>
  <si>
    <t>11.09</t>
  </si>
  <si>
    <t>11.10</t>
  </si>
  <si>
    <t>11.11</t>
  </si>
  <si>
    <t>11.12</t>
  </si>
  <si>
    <t>11.13</t>
  </si>
  <si>
    <t>12.01</t>
  </si>
  <si>
    <t>12.01.01</t>
  </si>
  <si>
    <t>12.01.02</t>
  </si>
  <si>
    <t>12.01.03</t>
  </si>
  <si>
    <t>12.02</t>
  </si>
  <si>
    <t>12.02.01</t>
  </si>
  <si>
    <t>12.02.02</t>
  </si>
  <si>
    <t>12.03</t>
  </si>
  <si>
    <t>12.03.01</t>
  </si>
  <si>
    <t>12.03.02</t>
  </si>
  <si>
    <t>12.04</t>
  </si>
  <si>
    <t>12.04.01</t>
  </si>
  <si>
    <t>12.05</t>
  </si>
  <si>
    <t>12.05.01</t>
  </si>
  <si>
    <t>13.01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</si>
  <si>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</si>
  <si>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</si>
  <si>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</si>
  <si>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</si>
  <si>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</si>
  <si>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</si>
  <si>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</si>
  <si>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</si>
  <si>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</si>
  <si>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</si>
  <si>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13.02</t>
  </si>
  <si>
    <t>13.02.01</t>
  </si>
  <si>
    <t>13.02.02</t>
  </si>
  <si>
    <t>13.02.03</t>
  </si>
  <si>
    <t>13.02.04</t>
  </si>
  <si>
    <t>13.02.05</t>
  </si>
  <si>
    <t>13.02.06</t>
  </si>
  <si>
    <t>13.03</t>
  </si>
  <si>
    <t>13.03.01</t>
  </si>
  <si>
    <t>13.03.02</t>
  </si>
  <si>
    <t>13.03.03</t>
  </si>
  <si>
    <t>13.03.04</t>
  </si>
  <si>
    <t>13.03.05</t>
  </si>
  <si>
    <t>13.03.06</t>
  </si>
  <si>
    <t>13.03.07</t>
  </si>
  <si>
    <t>13.03.08</t>
  </si>
  <si>
    <t>13.03.09</t>
  </si>
  <si>
    <t>13.03.10</t>
  </si>
  <si>
    <t>13.03.11</t>
  </si>
  <si>
    <t>13.04</t>
  </si>
  <si>
    <t>13.04.01</t>
  </si>
  <si>
    <t>13.04.02</t>
  </si>
  <si>
    <t>13.04.03</t>
  </si>
  <si>
    <t>13.04.04</t>
  </si>
  <si>
    <t>13.04.05</t>
  </si>
  <si>
    <t>13.04.06</t>
  </si>
  <si>
    <t>13.04.07</t>
  </si>
  <si>
    <t>13.04.08</t>
  </si>
  <si>
    <t>13.04.09</t>
  </si>
  <si>
    <t>13.04.10</t>
  </si>
  <si>
    <t>13.05</t>
  </si>
  <si>
    <t>13.05.01</t>
  </si>
  <si>
    <t>13.05.02</t>
  </si>
  <si>
    <t>13.05.03</t>
  </si>
  <si>
    <t>13.05.04</t>
  </si>
  <si>
    <t>13.05.05</t>
  </si>
  <si>
    <t>13.05.06</t>
  </si>
  <si>
    <t>13.05.07</t>
  </si>
  <si>
    <t>13.06</t>
  </si>
  <si>
    <t>13.06.01</t>
  </si>
  <si>
    <t>13.06.02</t>
  </si>
  <si>
    <t>13.06.03</t>
  </si>
  <si>
    <t>13.06.04</t>
  </si>
  <si>
    <t>13.06.05</t>
  </si>
  <si>
    <t>13.06.06</t>
  </si>
  <si>
    <t>13.07</t>
  </si>
  <si>
    <t>13.07.01</t>
  </si>
  <si>
    <t>13.07.02</t>
  </si>
  <si>
    <t>13.07.03</t>
  </si>
  <si>
    <t>13.07.04</t>
  </si>
  <si>
    <t>13.07.05</t>
  </si>
  <si>
    <t>13.07.06</t>
  </si>
  <si>
    <t>13.07.07</t>
  </si>
  <si>
    <t>13.07.08</t>
  </si>
  <si>
    <t>13.07.09</t>
  </si>
  <si>
    <t>13.07.10</t>
  </si>
  <si>
    <t>13.07.11</t>
  </si>
  <si>
    <t>13.08</t>
  </si>
  <si>
    <t>13.08.01</t>
  </si>
  <si>
    <t>13.08.02</t>
  </si>
  <si>
    <t>13.08.03</t>
  </si>
  <si>
    <t>13.08.04</t>
  </si>
  <si>
    <t>13.08.05</t>
  </si>
  <si>
    <t>13.08.06</t>
  </si>
  <si>
    <t>13.09</t>
  </si>
  <si>
    <t>13.09.01</t>
  </si>
  <si>
    <t>13.09.02</t>
  </si>
  <si>
    <t>13.09.03</t>
  </si>
  <si>
    <t>13.09.04</t>
  </si>
  <si>
    <t>13.09.05</t>
  </si>
  <si>
    <t>13.10</t>
  </si>
  <si>
    <t>13.10.01</t>
  </si>
  <si>
    <t>13.10.02</t>
  </si>
  <si>
    <t>13.10.03</t>
  </si>
  <si>
    <t>13.10.04</t>
  </si>
  <si>
    <t>13.10.05</t>
  </si>
  <si>
    <t>14.01</t>
  </si>
  <si>
    <t>14.01.01</t>
  </si>
  <si>
    <t>14.01.02</t>
  </si>
  <si>
    <t>14.01.03</t>
  </si>
  <si>
    <t>14.01.04</t>
  </si>
  <si>
    <t>14.01.05</t>
  </si>
  <si>
    <t>14.01.06</t>
  </si>
  <si>
    <t>14.01.07</t>
  </si>
  <si>
    <t>14.01.08</t>
  </si>
  <si>
    <t>14.01.09</t>
  </si>
  <si>
    <t>14.01.10</t>
  </si>
  <si>
    <t>14.01.11</t>
  </si>
  <si>
    <t>14.01.12</t>
  </si>
  <si>
    <t>14.01.13</t>
  </si>
  <si>
    <t>14.01.14</t>
  </si>
  <si>
    <t>14.01.15</t>
  </si>
  <si>
    <t>14.01.16</t>
  </si>
  <si>
    <t>14.01.17</t>
  </si>
  <si>
    <t>14.01.18</t>
  </si>
  <si>
    <t>14.02</t>
  </si>
  <si>
    <t>14.02.01</t>
  </si>
  <si>
    <t>14.02.02</t>
  </si>
  <si>
    <t>14.02.03</t>
  </si>
  <si>
    <t>14.02.04</t>
  </si>
  <si>
    <t>14.02.05</t>
  </si>
  <si>
    <t>14.02.06</t>
  </si>
  <si>
    <t>14.02.07</t>
  </si>
  <si>
    <t>14.02.08</t>
  </si>
  <si>
    <t>14.02.09</t>
  </si>
  <si>
    <t>14.02.10</t>
  </si>
  <si>
    <t>14.02.11</t>
  </si>
  <si>
    <t>14.02.12</t>
  </si>
  <si>
    <t>14.02.13</t>
  </si>
  <si>
    <t>14.03</t>
  </si>
  <si>
    <t>14.03.01</t>
  </si>
  <si>
    <t>14.04</t>
  </si>
  <si>
    <t>14.04.01</t>
  </si>
  <si>
    <t>14.04.02</t>
  </si>
  <si>
    <t>14.04.03</t>
  </si>
  <si>
    <t>14.04.04</t>
  </si>
  <si>
    <t>14.04.05</t>
  </si>
  <si>
    <t>14.04.06</t>
  </si>
  <si>
    <t>14.04.07</t>
  </si>
  <si>
    <t>14.04.08</t>
  </si>
  <si>
    <t>14.04.09</t>
  </si>
  <si>
    <t>14.04.10</t>
  </si>
  <si>
    <t>14.04.11</t>
  </si>
  <si>
    <t>14.04.12</t>
  </si>
  <si>
    <t>14.04.13</t>
  </si>
  <si>
    <t>14.04.14</t>
  </si>
  <si>
    <t>14.04.15</t>
  </si>
  <si>
    <t>14.04.16</t>
  </si>
  <si>
    <t>14.04.17</t>
  </si>
  <si>
    <t>14.04.18</t>
  </si>
  <si>
    <t>14.04.19</t>
  </si>
  <si>
    <t>14.04.20</t>
  </si>
  <si>
    <t>14.04.21</t>
  </si>
  <si>
    <t>14.05</t>
  </si>
  <si>
    <t>14.05.01</t>
  </si>
  <si>
    <t>14.05.02</t>
  </si>
  <si>
    <t>14.05.03</t>
  </si>
  <si>
    <t>14.05.04</t>
  </si>
  <si>
    <t>14.05.05</t>
  </si>
  <si>
    <t>14.05.06</t>
  </si>
  <si>
    <t>14.05.07</t>
  </si>
  <si>
    <t>14.06</t>
  </si>
  <si>
    <t>14.06.01</t>
  </si>
  <si>
    <t>14.07</t>
  </si>
  <si>
    <t>14.07.01</t>
  </si>
  <si>
    <t>14.07.02</t>
  </si>
  <si>
    <t>14.07.03</t>
  </si>
  <si>
    <t>14.08</t>
  </si>
  <si>
    <t>14.08.01</t>
  </si>
  <si>
    <t>14.08.02</t>
  </si>
  <si>
    <t>14.08.03</t>
  </si>
  <si>
    <t>14.08.04</t>
  </si>
  <si>
    <t>14.08.05</t>
  </si>
  <si>
    <t>14.08.06</t>
  </si>
  <si>
    <t>14.08.07</t>
  </si>
  <si>
    <t>14.08.08</t>
  </si>
  <si>
    <t>14.08.09</t>
  </si>
  <si>
    <t>14.08.10</t>
  </si>
  <si>
    <t>14.08.11</t>
  </si>
  <si>
    <t>14.08.12</t>
  </si>
  <si>
    <t>14.09</t>
  </si>
  <si>
    <t>14.09.01</t>
  </si>
  <si>
    <t>14.09.02</t>
  </si>
  <si>
    <t>14.09.03</t>
  </si>
  <si>
    <t>14.09.04</t>
  </si>
  <si>
    <t>14.09.05</t>
  </si>
  <si>
    <t>14.09.06</t>
  </si>
  <si>
    <t>14.09.07</t>
  </si>
  <si>
    <t>14.09.08</t>
  </si>
  <si>
    <t>14.09.09</t>
  </si>
  <si>
    <t>14.09.10</t>
  </si>
  <si>
    <t>14.09.11</t>
  </si>
  <si>
    <t>14.09.12</t>
  </si>
  <si>
    <t>14.09.13</t>
  </si>
  <si>
    <t>14.09.14</t>
  </si>
  <si>
    <t>15.01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</si>
  <si>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</si>
  <si>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</si>
  <si>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</si>
  <si>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</si>
  <si>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</si>
  <si>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</si>
  <si>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</si>
  <si>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</si>
  <si>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</si>
  <si>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</si>
  <si>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</si>
  <si>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</si>
  <si>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</si>
  <si>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</si>
  <si>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</si>
  <si>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15.02</t>
  </si>
  <si>
    <t>15.02.01</t>
  </si>
  <si>
    <t>15.02.02</t>
  </si>
  <si>
    <t>15.02.03</t>
  </si>
  <si>
    <t>15.02.04</t>
  </si>
  <si>
    <t>15.02.05</t>
  </si>
  <si>
    <t>15.02.06</t>
  </si>
  <si>
    <t>15.03</t>
  </si>
  <si>
    <t>15.03.01</t>
  </si>
  <si>
    <t>15.03.02</t>
  </si>
  <si>
    <t>15.03.03</t>
  </si>
  <si>
    <t>15.03.04</t>
  </si>
  <si>
    <t>15.03.05</t>
  </si>
  <si>
    <t>15.03.06</t>
  </si>
  <si>
    <t>15.03.07</t>
  </si>
  <si>
    <t>15.03.08</t>
  </si>
  <si>
    <t>15.03.09</t>
  </si>
  <si>
    <t>15.03.10</t>
  </si>
  <si>
    <t>15.03.11</t>
  </si>
  <si>
    <t>15.03.12</t>
  </si>
  <si>
    <t>15.04</t>
  </si>
  <si>
    <t>15.04.01</t>
  </si>
  <si>
    <t>15.04.02</t>
  </si>
  <si>
    <t>15.05</t>
  </si>
  <si>
    <t>15.05.01</t>
  </si>
  <si>
    <t>15.05.02</t>
  </si>
  <si>
    <t>15.05.03</t>
  </si>
  <si>
    <t>15.05.04</t>
  </si>
  <si>
    <t>15.05.05</t>
  </si>
  <si>
    <t>15.05.06</t>
  </si>
  <si>
    <t>15.05.07</t>
  </si>
  <si>
    <t>15.06</t>
  </si>
  <si>
    <t>15.06.01</t>
  </si>
  <si>
    <t>15.06.02</t>
  </si>
  <si>
    <t>SECRETARIA DE OBRAS</t>
  </si>
  <si>
    <t>PREÇO UNIT</t>
  </si>
  <si>
    <t>PREÇO TOTAL</t>
  </si>
  <si>
    <t xml:space="preserve">Base: </t>
  </si>
  <si>
    <t>/2015</t>
  </si>
  <si>
    <t>CONCORRÊNCIA Nº 13/15  -  PLANILHA  DE  QUANTIDADES  E  PREÇOS</t>
  </si>
  <si>
    <t xml:space="preserve">       CONSTRUÇÃO DA CRECHE  DO JARDIM  ARAGUAIA            </t>
  </si>
  <si>
    <t xml:space="preserve">       RUA NAPOLEÃO ZAMBELLI COM RUA VITÓRIO GOES - JARDIM ARAGUAIA - MAUÁ /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</si>
</sst>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_);[Red]\(&quot;R$ &quot;#,##0\)"/>
    <numFmt numFmtId="165" formatCode="&quot;R$ &quot;#,##0.00_);\(&quot;R$ &quot;#,##0.00\)"/>
    <numFmt numFmtId="166" formatCode="_(* #,##0.00_);_(* \(#,##0.00\);_(* &quot;-&quot;??_);_(@_)"/>
    <numFmt numFmtId="167" formatCode="_([$€-2]* #,##0.00_);_([$€-2]* \(#,##0.00\);_([$€-2]* &quot;-&quot;??_)"/>
    <numFmt numFmtId="168" formatCode="0.00_ ;\-0.00\ "/>
    <numFmt numFmtId="170" formatCode="&quot;Ativar&quot;;&quot;Ativar&quot;;&quot;Desativar&quot;"/>
    <numFmt numFmtId="171" formatCode="_(* #,##0.0000_);_(* \(#,##0.0000\);_(* &quot;-&quot;??_);_(@_)"/>
    <numFmt numFmtId="172" formatCode="_-* #,##0.000000_-;\-* #,##0.00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</borders>
  <cellStyleXfs count="136">
    <xf numFmtId="0" fontId="0" fillId="0" borderId="0"/>
    <xf numFmtId="164" fontId="1" fillId="2" borderId="0" applyNumberFormat="0" applyBorder="0" applyAlignment="0" applyProtection="0"/>
    <xf numFmtId="0" fontId="2" fillId="0" borderId="0" applyFont="0" applyFill="0" applyProtection="0">
      <alignment vertical="top"/>
    </xf>
    <xf numFmtId="167" fontId="2" fillId="0" borderId="0" applyFont="0" applyFill="0" applyBorder="0" applyAlignment="0" applyProtection="0"/>
    <xf numFmtId="0" fontId="1" fillId="0" borderId="0"/>
    <xf numFmtId="2" fontId="2" fillId="0" borderId="0" applyFont="0" applyFill="0" applyProtection="0">
      <alignment vertical="top"/>
    </xf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1" fontId="1" fillId="0" borderId="0"/>
    <xf numFmtId="9" fontId="2" fillId="0" borderId="0" applyFill="0" applyBorder="0" applyAlignment="0" applyProtection="0"/>
  </cellStyleXfs>
  <cellXfs count="132">
    <xf numFmtId="0" fontId="0" fillId="0" borderId="0" xfId="0"/>
    <xf numFmtId="0" fontId="12" fillId="0" borderId="0" xfId="0" applyFont="1" applyFill="1" applyBorder="1"/>
    <xf numFmtId="4" fontId="6" fillId="0" borderId="0" xfId="2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6" fillId="0" borderId="0" xfId="20" applyFont="1" applyFill="1" applyBorder="1" applyAlignment="1">
      <alignment horizontal="center" vertical="center"/>
    </xf>
    <xf numFmtId="4" fontId="6" fillId="0" borderId="0" xfId="20" applyNumberFormat="1" applyFont="1" applyFill="1" applyBorder="1" applyAlignment="1">
      <alignment horizontal="center" vertical="center"/>
    </xf>
    <xf numFmtId="0" fontId="3" fillId="0" borderId="0" xfId="15" applyFont="1" applyFill="1" applyBorder="1" applyAlignment="1">
      <alignment horizontal="center" vertical="center" wrapText="1"/>
    </xf>
    <xf numFmtId="43" fontId="3" fillId="0" borderId="0" xfId="130" applyFont="1" applyFill="1" applyBorder="1" applyAlignment="1">
      <alignment vertical="center"/>
    </xf>
    <xf numFmtId="0" fontId="3" fillId="0" borderId="0" xfId="15" applyFont="1" applyFill="1" applyBorder="1" applyAlignment="1">
      <alignment horizontal="left" vertical="center" wrapText="1"/>
    </xf>
    <xf numFmtId="43" fontId="3" fillId="0" borderId="0" xfId="13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6" fillId="0" borderId="0" xfId="0" applyFont="1" applyFill="1" applyBorder="1"/>
    <xf numFmtId="49" fontId="6" fillId="0" borderId="9" xfId="29" applyNumberFormat="1" applyFont="1" applyFill="1" applyBorder="1" applyAlignment="1">
      <alignment horizontal="center" vertical="center"/>
    </xf>
    <xf numFmtId="0" fontId="6" fillId="0" borderId="9" xfId="29" applyFont="1" applyFill="1" applyBorder="1" applyAlignment="1">
      <alignment horizontal="left" vertical="center"/>
    </xf>
    <xf numFmtId="43" fontId="6" fillId="0" borderId="9" xfId="130" applyFont="1" applyFill="1" applyBorder="1" applyAlignment="1">
      <alignment horizontal="left" vertical="center"/>
    </xf>
    <xf numFmtId="43" fontId="6" fillId="0" borderId="9" xfId="13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top" wrapText="1"/>
    </xf>
    <xf numFmtId="0" fontId="3" fillId="0" borderId="9" xfId="13" applyFont="1" applyFill="1" applyBorder="1" applyAlignment="1">
      <alignment horizontal="center" vertical="center" wrapText="1"/>
    </xf>
    <xf numFmtId="43" fontId="3" fillId="0" borderId="9" xfId="130" applyFont="1" applyFill="1" applyBorder="1" applyAlignment="1">
      <alignment horizontal="right" vertical="center"/>
    </xf>
    <xf numFmtId="43" fontId="3" fillId="0" borderId="9" xfId="130" applyFont="1" applyFill="1" applyBorder="1" applyAlignment="1">
      <alignment vertical="center"/>
    </xf>
    <xf numFmtId="0" fontId="8" fillId="0" borderId="9" xfId="0" applyFont="1" applyFill="1" applyBorder="1" applyAlignment="1">
      <alignment vertical="top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43" fontId="8" fillId="0" borderId="9" xfId="130" applyFont="1" applyFill="1" applyBorder="1" applyAlignment="1">
      <alignment vertical="center"/>
    </xf>
    <xf numFmtId="0" fontId="3" fillId="0" borderId="9" xfId="13" applyFont="1" applyFill="1" applyBorder="1" applyAlignment="1">
      <alignment horizontal="left" vertical="center" wrapText="1"/>
    </xf>
    <xf numFmtId="0" fontId="3" fillId="0" borderId="9" xfId="15" applyFont="1" applyFill="1" applyBorder="1" applyAlignment="1">
      <alignment horizontal="left" vertical="center" wrapText="1"/>
    </xf>
    <xf numFmtId="0" fontId="3" fillId="0" borderId="9" xfId="15" applyFont="1" applyFill="1" applyBorder="1" applyAlignment="1">
      <alignment horizontal="center" vertical="center"/>
    </xf>
    <xf numFmtId="0" fontId="6" fillId="0" borderId="9" xfId="31" applyFont="1" applyFill="1" applyBorder="1" applyAlignment="1">
      <alignment vertical="center"/>
    </xf>
    <xf numFmtId="43" fontId="6" fillId="0" borderId="9" xfId="130" applyFont="1" applyFill="1" applyBorder="1" applyAlignment="1">
      <alignment vertical="center"/>
    </xf>
    <xf numFmtId="0" fontId="6" fillId="0" borderId="9" xfId="31" applyFont="1" applyFill="1" applyBorder="1" applyAlignment="1">
      <alignment horizontal="center" vertical="center" wrapText="1"/>
    </xf>
    <xf numFmtId="0" fontId="6" fillId="0" borderId="9" xfId="31" applyFont="1" applyFill="1" applyBorder="1" applyAlignment="1">
      <alignment horizontal="left" vertical="center" wrapText="1"/>
    </xf>
    <xf numFmtId="43" fontId="6" fillId="0" borderId="9" xfId="130" applyFont="1" applyFill="1" applyBorder="1" applyAlignment="1">
      <alignment horizontal="right" vertical="center"/>
    </xf>
    <xf numFmtId="0" fontId="3" fillId="0" borderId="9" xfId="31" applyFont="1" applyFill="1" applyBorder="1" applyAlignment="1">
      <alignment horizontal="center" vertical="center" wrapText="1"/>
    </xf>
    <xf numFmtId="0" fontId="3" fillId="0" borderId="9" xfId="3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/>
    </xf>
    <xf numFmtId="0" fontId="6" fillId="0" borderId="9" xfId="13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9" xfId="9" applyFont="1" applyFill="1" applyBorder="1" applyAlignment="1">
      <alignment horizontal="left" vertical="center" wrapText="1"/>
    </xf>
    <xf numFmtId="0" fontId="8" fillId="0" borderId="9" xfId="0" applyFont="1" applyFill="1" applyBorder="1" applyAlignment="1"/>
    <xf numFmtId="0" fontId="6" fillId="0" borderId="9" xfId="9" applyFont="1" applyFill="1" applyBorder="1" applyAlignment="1">
      <alignment horizontal="center" vertical="center" wrapText="1"/>
    </xf>
    <xf numFmtId="0" fontId="6" fillId="0" borderId="9" xfId="9" applyFont="1" applyFill="1" applyBorder="1" applyAlignment="1">
      <alignment horizontal="left" vertical="center" wrapText="1"/>
    </xf>
    <xf numFmtId="0" fontId="3" fillId="0" borderId="9" xfId="11" applyFont="1" applyFill="1" applyBorder="1" applyAlignment="1">
      <alignment horizontal="center" vertical="center" wrapText="1"/>
    </xf>
    <xf numFmtId="0" fontId="3" fillId="0" borderId="9" xfId="11" applyFont="1" applyFill="1" applyBorder="1" applyAlignment="1">
      <alignment horizontal="left" vertical="center" wrapText="1"/>
    </xf>
    <xf numFmtId="49" fontId="3" fillId="0" borderId="9" xfId="11" applyNumberFormat="1" applyFont="1" applyFill="1" applyBorder="1" applyAlignment="1">
      <alignment horizontal="left" vertical="center" wrapText="1"/>
    </xf>
    <xf numFmtId="0" fontId="3" fillId="0" borderId="9" xfId="12" applyFont="1" applyFill="1" applyBorder="1" applyAlignment="1">
      <alignment horizontal="center" vertical="center" wrapText="1"/>
    </xf>
    <xf numFmtId="0" fontId="3" fillId="0" borderId="9" xfId="12" applyFont="1" applyFill="1" applyBorder="1" applyAlignment="1">
      <alignment horizontal="left" vertical="center" wrapText="1"/>
    </xf>
    <xf numFmtId="0" fontId="6" fillId="0" borderId="9" xfId="31" applyFont="1" applyFill="1" applyBorder="1" applyAlignment="1">
      <alignment horizontal="center" vertical="center"/>
    </xf>
    <xf numFmtId="0" fontId="3" fillId="0" borderId="9" xfId="31" applyFont="1" applyFill="1" applyBorder="1" applyAlignment="1">
      <alignment vertical="center"/>
    </xf>
    <xf numFmtId="0" fontId="3" fillId="0" borderId="9" xfId="31" applyFont="1" applyFill="1" applyBorder="1" applyAlignment="1">
      <alignment horizontal="center" vertical="center"/>
    </xf>
    <xf numFmtId="0" fontId="3" fillId="0" borderId="9" xfId="31" applyFont="1" applyFill="1" applyBorder="1" applyAlignment="1">
      <alignment vertical="center" wrapText="1"/>
    </xf>
    <xf numFmtId="0" fontId="3" fillId="0" borderId="9" xfId="19" applyFont="1" applyFill="1" applyBorder="1" applyAlignment="1">
      <alignment horizontal="center" vertical="center" wrapText="1"/>
    </xf>
    <xf numFmtId="0" fontId="3" fillId="0" borderId="9" xfId="19" applyFont="1" applyFill="1" applyBorder="1" applyAlignment="1">
      <alignment horizontal="left" vertical="center" wrapText="1"/>
    </xf>
    <xf numFmtId="0" fontId="6" fillId="0" borderId="9" xfId="12" applyFont="1" applyFill="1" applyBorder="1" applyAlignment="1">
      <alignment horizontal="center" vertical="center" wrapText="1"/>
    </xf>
    <xf numFmtId="0" fontId="6" fillId="0" borderId="9" xfId="12" applyFont="1" applyFill="1" applyBorder="1" applyAlignment="1">
      <alignment horizontal="left" vertical="center" wrapText="1"/>
    </xf>
    <xf numFmtId="0" fontId="3" fillId="0" borderId="9" xfId="18" applyFont="1" applyFill="1" applyBorder="1" applyAlignment="1">
      <alignment horizontal="left" vertical="center" wrapText="1"/>
    </xf>
    <xf numFmtId="0" fontId="3" fillId="0" borderId="9" xfId="15" applyFont="1" applyFill="1" applyBorder="1" applyAlignment="1">
      <alignment horizontal="center" vertical="center" wrapText="1"/>
    </xf>
    <xf numFmtId="0" fontId="6" fillId="0" borderId="9" xfId="13" applyFont="1" applyFill="1" applyBorder="1" applyAlignment="1">
      <alignment horizontal="left" vertical="center" wrapText="1"/>
    </xf>
    <xf numFmtId="0" fontId="6" fillId="0" borderId="9" xfId="13" applyFont="1" applyFill="1" applyBorder="1" applyAlignment="1">
      <alignment vertical="center" wrapText="1"/>
    </xf>
    <xf numFmtId="43" fontId="6" fillId="0" borderId="9" xfId="130" applyFont="1" applyFill="1" applyBorder="1" applyAlignment="1">
      <alignment vertical="center" wrapText="1"/>
    </xf>
    <xf numFmtId="0" fontId="6" fillId="0" borderId="9" xfId="15" applyFont="1" applyFill="1" applyBorder="1" applyAlignment="1">
      <alignment horizontal="left" vertical="center" wrapText="1"/>
    </xf>
    <xf numFmtId="0" fontId="6" fillId="0" borderId="9" xfId="15" applyFont="1" applyFill="1" applyBorder="1" applyAlignment="1">
      <alignment horizontal="center" vertical="center"/>
    </xf>
    <xf numFmtId="43" fontId="3" fillId="0" borderId="9" xfId="130" applyFont="1" applyFill="1" applyBorder="1" applyAlignment="1">
      <alignment horizontal="right" vertical="center" wrapText="1"/>
    </xf>
    <xf numFmtId="0" fontId="6" fillId="0" borderId="9" xfId="15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9" xfId="32" applyFont="1" applyFill="1" applyBorder="1" applyAlignment="1">
      <alignment horizontal="center" vertical="center" wrapText="1"/>
    </xf>
    <xf numFmtId="43" fontId="3" fillId="0" borderId="9" xfId="130" applyFont="1" applyFill="1" applyBorder="1" applyAlignment="1">
      <alignment vertical="center" wrapText="1"/>
    </xf>
    <xf numFmtId="0" fontId="3" fillId="0" borderId="9" xfId="14" applyFont="1" applyFill="1" applyBorder="1" applyAlignment="1">
      <alignment horizontal="left" vertical="center" wrapText="1"/>
    </xf>
    <xf numFmtId="0" fontId="3" fillId="0" borderId="9" xfId="14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3" fontId="3" fillId="0" borderId="9" xfId="13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32" applyFont="1" applyFill="1" applyBorder="1" applyAlignment="1">
      <alignment horizontal="left" vertical="center" wrapText="1"/>
    </xf>
    <xf numFmtId="0" fontId="3" fillId="0" borderId="9" xfId="0" applyFont="1" applyFill="1" applyBorder="1"/>
    <xf numFmtId="43" fontId="12" fillId="0" borderId="9" xfId="130" applyFont="1" applyFill="1" applyBorder="1"/>
    <xf numFmtId="0" fontId="3" fillId="0" borderId="9" xfId="30" applyFont="1" applyFill="1" applyBorder="1" applyAlignment="1">
      <alignment horizontal="left" vertical="center" wrapText="1"/>
    </xf>
    <xf numFmtId="0" fontId="3" fillId="0" borderId="9" xfId="30" applyFont="1" applyFill="1" applyBorder="1" applyAlignment="1">
      <alignment horizontal="center" vertical="center"/>
    </xf>
    <xf numFmtId="0" fontId="3" fillId="0" borderId="9" xfId="30" applyFont="1" applyFill="1" applyBorder="1" applyAlignment="1">
      <alignment horizontal="center" vertical="center" wrapText="1"/>
    </xf>
    <xf numFmtId="0" fontId="3" fillId="0" borderId="9" xfId="27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Border="1"/>
    <xf numFmtId="43" fontId="1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/>
    </xf>
    <xf numFmtId="168" fontId="6" fillId="0" borderId="6" xfId="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43" fontId="3" fillId="0" borderId="6" xfId="130" applyFont="1" applyFill="1" applyBorder="1" applyAlignment="1">
      <alignment vertical="center"/>
    </xf>
    <xf numFmtId="43" fontId="6" fillId="0" borderId="6" xfId="130" applyFont="1" applyFill="1" applyBorder="1" applyAlignment="1">
      <alignment horizontal="center" vertical="center"/>
    </xf>
    <xf numFmtId="43" fontId="6" fillId="0" borderId="6" xfId="130" applyFont="1" applyFill="1" applyBorder="1" applyAlignment="1">
      <alignment horizontal="right" vertical="center"/>
    </xf>
    <xf numFmtId="44" fontId="6" fillId="0" borderId="7" xfId="6" applyFont="1" applyFill="1" applyBorder="1" applyAlignment="1">
      <alignment horizontal="right" vertical="center"/>
    </xf>
    <xf numFmtId="43" fontId="12" fillId="0" borderId="0" xfId="0" applyNumberFormat="1" applyFont="1" applyFill="1" applyBorder="1"/>
    <xf numFmtId="49" fontId="6" fillId="3" borderId="1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2" xfId="20" applyFont="1" applyFill="1" applyBorder="1" applyAlignment="1">
      <alignment horizontal="center" vertical="center"/>
    </xf>
    <xf numFmtId="0" fontId="6" fillId="3" borderId="4" xfId="20" applyFont="1" applyFill="1" applyBorder="1" applyAlignment="1">
      <alignment horizontal="center" vertical="center"/>
    </xf>
    <xf numFmtId="4" fontId="6" fillId="3" borderId="2" xfId="20" applyNumberFormat="1" applyFont="1" applyFill="1" applyBorder="1" applyAlignment="1">
      <alignment horizontal="center" vertical="center"/>
    </xf>
    <xf numFmtId="4" fontId="6" fillId="3" borderId="4" xfId="20" applyNumberFormat="1" applyFont="1" applyFill="1" applyBorder="1" applyAlignment="1">
      <alignment horizontal="center" vertical="center"/>
    </xf>
    <xf numFmtId="10" fontId="6" fillId="3" borderId="10" xfId="0" applyNumberFormat="1" applyFont="1" applyFill="1" applyBorder="1" applyAlignment="1">
      <alignment horizontal="center" vertical="center" wrapText="1"/>
    </xf>
    <xf numFmtId="10" fontId="6" fillId="3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" fontId="3" fillId="0" borderId="0" xfId="28" applyNumberFormat="1" applyFont="1" applyFill="1" applyBorder="1" applyAlignment="1" applyProtection="1">
      <alignment horizontal="left" vertical="center" wrapText="1"/>
      <protection locked="0"/>
    </xf>
    <xf numFmtId="4" fontId="6" fillId="0" borderId="0" xfId="2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" fontId="6" fillId="0" borderId="0" xfId="28" applyNumberFormat="1" applyFont="1" applyFill="1" applyBorder="1" applyAlignment="1" applyProtection="1">
      <alignment horizontal="center" vertical="center"/>
      <protection locked="0"/>
    </xf>
    <xf numFmtId="49" fontId="3" fillId="0" borderId="0" xfId="28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4" fontId="12" fillId="0" borderId="0" xfId="0" applyNumberFormat="1" applyFont="1" applyFill="1" applyBorder="1" applyProtection="1">
      <protection locked="0"/>
    </xf>
    <xf numFmtId="0" fontId="6" fillId="0" borderId="0" xfId="28" applyFont="1" applyFill="1" applyBorder="1" applyAlignment="1" applyProtection="1">
      <alignment horizontal="left" vertical="center"/>
      <protection locked="0"/>
    </xf>
    <xf numFmtId="0" fontId="3" fillId="0" borderId="0" xfId="28" applyFont="1" applyFill="1" applyBorder="1" applyAlignment="1" applyProtection="1">
      <alignment horizontal="center" vertical="center"/>
      <protection locked="0"/>
    </xf>
    <xf numFmtId="4" fontId="3" fillId="0" borderId="0" xfId="28" applyNumberFormat="1" applyFont="1" applyFill="1" applyBorder="1" applyAlignment="1" applyProtection="1">
      <alignment vertical="center"/>
      <protection locked="0"/>
    </xf>
    <xf numFmtId="0" fontId="6" fillId="0" borderId="0" xfId="28" applyFont="1" applyFill="1" applyBorder="1" applyAlignment="1" applyProtection="1">
      <alignment horizontal="left" vertical="center" wrapText="1"/>
      <protection locked="0"/>
    </xf>
    <xf numFmtId="0" fontId="3" fillId="0" borderId="0" xfId="28" applyFont="1" applyFill="1" applyBorder="1" applyAlignment="1" applyProtection="1">
      <alignment horizontal="center" vertical="center" wrapText="1"/>
      <protection locked="0"/>
    </xf>
    <xf numFmtId="4" fontId="3" fillId="0" borderId="0" xfId="28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top" wrapText="1"/>
      <protection locked="0"/>
    </xf>
    <xf numFmtId="10" fontId="6" fillId="0" borderId="0" xfId="28" applyNumberFormat="1" applyFont="1" applyFill="1" applyBorder="1" applyAlignment="1" applyProtection="1">
      <alignment horizontal="center" vertical="center"/>
      <protection locked="0"/>
    </xf>
    <xf numFmtId="49" fontId="6" fillId="0" borderId="0" xfId="28" applyNumberFormat="1" applyFont="1" applyFill="1" applyBorder="1" applyAlignment="1" applyProtection="1">
      <alignment horizontal="center" vertical="center"/>
      <protection locked="0"/>
    </xf>
    <xf numFmtId="1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17" fontId="3" fillId="0" borderId="0" xfId="0" applyNumberFormat="1" applyFont="1" applyFill="1" applyBorder="1" applyAlignment="1" applyProtection="1">
      <alignment horizontal="center" vertical="center"/>
      <protection locked="0"/>
    </xf>
    <xf numFmtId="43" fontId="3" fillId="0" borderId="9" xfId="130" applyFont="1" applyFill="1" applyBorder="1" applyAlignment="1" applyProtection="1">
      <alignment vertical="center"/>
      <protection locked="0"/>
    </xf>
    <xf numFmtId="43" fontId="6" fillId="0" borderId="9" xfId="130" applyFont="1" applyFill="1" applyBorder="1" applyAlignment="1" applyProtection="1">
      <alignment vertical="center"/>
      <protection locked="0"/>
    </xf>
    <xf numFmtId="43" fontId="6" fillId="0" borderId="9" xfId="130" applyFont="1" applyFill="1" applyBorder="1" applyAlignment="1" applyProtection="1">
      <alignment vertical="center" wrapText="1"/>
      <protection locked="0"/>
    </xf>
  </cellXfs>
  <cellStyles count="136">
    <cellStyle name="40% - Énfasis6 6" xfId="1"/>
    <cellStyle name="Data" xfId="2"/>
    <cellStyle name="Euro" xfId="3"/>
    <cellStyle name="Excel Built-in Normal" xfId="4"/>
    <cellStyle name="Fixo" xfId="5"/>
    <cellStyle name="Moeda" xfId="6" builtinId="4"/>
    <cellStyle name="Moeda 2" xfId="7"/>
    <cellStyle name="Moeda0" xfId="8"/>
    <cellStyle name="Normal" xfId="0" builtinId="0"/>
    <cellStyle name="Normal 10" xfId="9"/>
    <cellStyle name="Normal 101 2 2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 36" xfId="21"/>
    <cellStyle name="Normal 2 5 2" xfId="22"/>
    <cellStyle name="Normal 20" xfId="23"/>
    <cellStyle name="Normal 21" xfId="24"/>
    <cellStyle name="Normal 22" xfId="25"/>
    <cellStyle name="Normal 23" xfId="26"/>
    <cellStyle name="Normal 24" xfId="27"/>
    <cellStyle name="Normal 27" xfId="28"/>
    <cellStyle name="Normal 7" xfId="29"/>
    <cellStyle name="Normal 8" xfId="30"/>
    <cellStyle name="Normal 9" xfId="31"/>
    <cellStyle name="Normal_Plan1" xfId="32"/>
    <cellStyle name="Porcentagem 3" xfId="135"/>
    <cellStyle name="Separador de milhares 10" xfId="33"/>
    <cellStyle name="Separador de milhares 11" xfId="34"/>
    <cellStyle name="Separador de milhares 12" xfId="35"/>
    <cellStyle name="Separador de milhares 13" xfId="36"/>
    <cellStyle name="Separador de milhares 14" xfId="37"/>
    <cellStyle name="Separador de milhares 15" xfId="38"/>
    <cellStyle name="Separador de milhares 17" xfId="39"/>
    <cellStyle name="Separador de milhares 18" xfId="40"/>
    <cellStyle name="Separador de milhares 19" xfId="41"/>
    <cellStyle name="Separador de milhares 2" xfId="42"/>
    <cellStyle name="Separador de milhares 20" xfId="43"/>
    <cellStyle name="Separador de milhares 21" xfId="44"/>
    <cellStyle name="Separador de milhares 22" xfId="45"/>
    <cellStyle name="Separador de milhares 23" xfId="46"/>
    <cellStyle name="Separador de milhares 24" xfId="47"/>
    <cellStyle name="Separador de milhares 5" xfId="134"/>
    <cellStyle name="Separador de milhares 7" xfId="48"/>
    <cellStyle name="Separador de milhares 8" xfId="49"/>
    <cellStyle name="Separador de milhares 8 2 2" xfId="50"/>
    <cellStyle name="Separador de milhares 9" xfId="51"/>
    <cellStyle name="Título 1 10" xfId="52"/>
    <cellStyle name="Título 1 11" xfId="53"/>
    <cellStyle name="Título 1 12" xfId="54"/>
    <cellStyle name="Título 1 13" xfId="55"/>
    <cellStyle name="Título 1 14" xfId="56"/>
    <cellStyle name="Título 1 15" xfId="57"/>
    <cellStyle name="Título 1 16" xfId="58"/>
    <cellStyle name="Título 1 17" xfId="59"/>
    <cellStyle name="Título 1 18" xfId="60"/>
    <cellStyle name="Título 1 19" xfId="61"/>
    <cellStyle name="Título 1 2" xfId="62"/>
    <cellStyle name="Título 1 20" xfId="63"/>
    <cellStyle name="Título 1 21" xfId="64"/>
    <cellStyle name="Título 1 22" xfId="65"/>
    <cellStyle name="Título 1 23" xfId="66"/>
    <cellStyle name="Título 1 24" xfId="67"/>
    <cellStyle name="Título 1 25" xfId="68"/>
    <cellStyle name="Título 1 26" xfId="69"/>
    <cellStyle name="Título 1 27" xfId="70"/>
    <cellStyle name="Título 1 3" xfId="71"/>
    <cellStyle name="Título 1 4" xfId="72"/>
    <cellStyle name="Título 1 5" xfId="73"/>
    <cellStyle name="Título 1 6" xfId="74"/>
    <cellStyle name="Título 1 7" xfId="75"/>
    <cellStyle name="Título 1 8" xfId="76"/>
    <cellStyle name="Título 1 9" xfId="77"/>
    <cellStyle name="Título 2 10" xfId="78"/>
    <cellStyle name="Título 2 11" xfId="79"/>
    <cellStyle name="Título 2 12" xfId="80"/>
    <cellStyle name="Título 2 13" xfId="81"/>
    <cellStyle name="Título 2 14" xfId="82"/>
    <cellStyle name="Título 2 15" xfId="83"/>
    <cellStyle name="Título 2 16" xfId="84"/>
    <cellStyle name="Título 2 17" xfId="85"/>
    <cellStyle name="Título 2 18" xfId="86"/>
    <cellStyle name="Título 2 19" xfId="87"/>
    <cellStyle name="Título 2 2" xfId="88"/>
    <cellStyle name="Título 2 20" xfId="89"/>
    <cellStyle name="Título 2 21" xfId="90"/>
    <cellStyle name="Título 2 22" xfId="91"/>
    <cellStyle name="Título 2 23" xfId="92"/>
    <cellStyle name="Título 2 24" xfId="93"/>
    <cellStyle name="Título 2 25" xfId="94"/>
    <cellStyle name="Título 2 26" xfId="95"/>
    <cellStyle name="Título 2 27" xfId="96"/>
    <cellStyle name="Título 2 3" xfId="97"/>
    <cellStyle name="Título 2 4" xfId="98"/>
    <cellStyle name="Título 2 5" xfId="99"/>
    <cellStyle name="Título 2 6" xfId="100"/>
    <cellStyle name="Título 2 7" xfId="101"/>
    <cellStyle name="Título 2 8" xfId="102"/>
    <cellStyle name="Título 2 9" xfId="103"/>
    <cellStyle name="Total 10" xfId="104"/>
    <cellStyle name="Total 11" xfId="105"/>
    <cellStyle name="Total 12" xfId="106"/>
    <cellStyle name="Total 13" xfId="107"/>
    <cellStyle name="Total 14" xfId="108"/>
    <cellStyle name="Total 15" xfId="109"/>
    <cellStyle name="Total 16" xfId="110"/>
    <cellStyle name="Total 17" xfId="111"/>
    <cellStyle name="Total 18" xfId="112"/>
    <cellStyle name="Total 19" xfId="113"/>
    <cellStyle name="Total 2" xfId="114"/>
    <cellStyle name="Total 20" xfId="115"/>
    <cellStyle name="Total 21" xfId="116"/>
    <cellStyle name="Total 22" xfId="117"/>
    <cellStyle name="Total 23" xfId="118"/>
    <cellStyle name="Total 24" xfId="119"/>
    <cellStyle name="Total 25" xfId="120"/>
    <cellStyle name="Total 26" xfId="121"/>
    <cellStyle name="Total 27" xfId="122"/>
    <cellStyle name="Total 3" xfId="123"/>
    <cellStyle name="Total 4" xfId="124"/>
    <cellStyle name="Total 5" xfId="125"/>
    <cellStyle name="Total 6" xfId="126"/>
    <cellStyle name="Total 7" xfId="127"/>
    <cellStyle name="Total 8" xfId="128"/>
    <cellStyle name="Total 9" xfId="129"/>
    <cellStyle name="Vírgula" xfId="130" builtinId="3"/>
    <cellStyle name="Vírgula 2" xfId="131"/>
    <cellStyle name="Vírgula 2 2" xfId="132"/>
    <cellStyle name="Vírgula0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6</xdr:row>
      <xdr:rowOff>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52425"/>
          <a:ext cx="600075" cy="752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10"/>
  <sheetViews>
    <sheetView showGridLines="0" tabSelected="1" zoomScaleNormal="100" workbookViewId="0">
      <selection activeCell="M398" sqref="M398"/>
    </sheetView>
  </sheetViews>
  <sheetFormatPr defaultRowHeight="11.25" x14ac:dyDescent="0.2"/>
  <cols>
    <col min="1" max="1" width="9.140625" style="84"/>
    <col min="2" max="2" width="81.42578125" style="1" customWidth="1"/>
    <col min="3" max="3" width="6" style="10" customWidth="1"/>
    <col min="4" max="4" width="10" style="3" customWidth="1"/>
    <col min="5" max="6" width="21.28515625" style="3" hidden="1" customWidth="1"/>
    <col min="7" max="8" width="13.7109375" style="3" customWidth="1"/>
    <col min="9" max="9" width="10" style="1" bestFit="1" customWidth="1"/>
    <col min="10" max="10" width="9.140625" style="1"/>
    <col min="11" max="11" width="10" style="1" bestFit="1" customWidth="1"/>
    <col min="12" max="16384" width="9.140625" style="1"/>
  </cols>
  <sheetData>
    <row r="1" spans="1:9" x14ac:dyDescent="0.2">
      <c r="I1" s="3"/>
    </row>
    <row r="2" spans="1:9" ht="15" customHeight="1" x14ac:dyDescent="0.2">
      <c r="A2" s="104" t="s">
        <v>159</v>
      </c>
      <c r="B2" s="104"/>
      <c r="C2" s="104"/>
      <c r="D2" s="104"/>
      <c r="E2" s="105"/>
      <c r="F2" s="105"/>
      <c r="G2" s="106"/>
      <c r="H2" s="106"/>
    </row>
    <row r="3" spans="1:9" ht="15" customHeight="1" x14ac:dyDescent="0.2">
      <c r="A3" s="107" t="s">
        <v>753</v>
      </c>
      <c r="B3" s="107"/>
      <c r="C3" s="107"/>
      <c r="D3" s="107"/>
      <c r="E3" s="108"/>
      <c r="F3" s="108"/>
      <c r="G3" s="109"/>
      <c r="H3" s="109"/>
    </row>
    <row r="4" spans="1:9" ht="15" customHeight="1" x14ac:dyDescent="0.2">
      <c r="A4" s="107" t="s">
        <v>182</v>
      </c>
      <c r="B4" s="107"/>
      <c r="C4" s="107"/>
      <c r="D4" s="107"/>
      <c r="E4" s="105"/>
      <c r="F4" s="105"/>
      <c r="G4" s="110"/>
      <c r="H4" s="109"/>
    </row>
    <row r="5" spans="1:9" ht="15" customHeight="1" x14ac:dyDescent="0.2">
      <c r="A5" s="111"/>
      <c r="B5" s="112"/>
      <c r="C5" s="113"/>
      <c r="D5" s="114"/>
      <c r="E5" s="105"/>
      <c r="F5" s="105"/>
      <c r="G5" s="109"/>
      <c r="H5" s="109"/>
    </row>
    <row r="6" spans="1:9" ht="15" customHeight="1" x14ac:dyDescent="0.2">
      <c r="A6" s="111"/>
      <c r="B6" s="115" t="s">
        <v>759</v>
      </c>
      <c r="C6" s="116"/>
      <c r="D6" s="117"/>
      <c r="E6" s="112"/>
      <c r="F6" s="112"/>
      <c r="G6" s="110"/>
      <c r="H6" s="109"/>
    </row>
    <row r="7" spans="1:9" ht="15" customHeight="1" x14ac:dyDescent="0.2">
      <c r="A7" s="111"/>
      <c r="B7" s="118" t="s">
        <v>760</v>
      </c>
      <c r="C7" s="119"/>
      <c r="D7" s="120"/>
      <c r="E7" s="121" t="s">
        <v>60</v>
      </c>
      <c r="F7" s="122" t="e">
        <f>#REF!</f>
        <v>#REF!</v>
      </c>
      <c r="G7" s="123"/>
      <c r="H7" s="124"/>
    </row>
    <row r="8" spans="1:9" ht="15" customHeight="1" x14ac:dyDescent="0.2">
      <c r="A8" s="111"/>
      <c r="B8" s="118"/>
      <c r="C8" s="119"/>
      <c r="D8" s="120"/>
      <c r="E8" s="121"/>
      <c r="F8" s="122"/>
      <c r="G8" s="123"/>
      <c r="H8" s="124"/>
    </row>
    <row r="9" spans="1:9" ht="15" customHeight="1" x14ac:dyDescent="0.2">
      <c r="A9" s="125" t="s">
        <v>758</v>
      </c>
      <c r="B9" s="125"/>
      <c r="C9" s="125"/>
      <c r="D9" s="125"/>
      <c r="E9" s="125"/>
      <c r="F9" s="125"/>
      <c r="G9" s="125"/>
      <c r="H9" s="125"/>
    </row>
    <row r="10" spans="1:9" ht="15" customHeight="1" x14ac:dyDescent="0.2">
      <c r="A10" s="126"/>
      <c r="B10" s="126"/>
      <c r="C10" s="126"/>
      <c r="D10" s="126"/>
      <c r="E10" s="126"/>
      <c r="F10" s="126"/>
      <c r="G10" s="127" t="s">
        <v>756</v>
      </c>
      <c r="H10" s="128" t="s">
        <v>757</v>
      </c>
    </row>
    <row r="11" spans="1:9" s="12" customFormat="1" ht="15" customHeight="1" x14ac:dyDescent="0.2">
      <c r="A11" s="96" t="s">
        <v>53</v>
      </c>
      <c r="B11" s="98" t="s">
        <v>0</v>
      </c>
      <c r="C11" s="98" t="s">
        <v>1</v>
      </c>
      <c r="D11" s="100" t="s">
        <v>2</v>
      </c>
      <c r="E11" s="100" t="s">
        <v>2</v>
      </c>
      <c r="F11" s="100" t="s">
        <v>2</v>
      </c>
      <c r="G11" s="100" t="s">
        <v>754</v>
      </c>
      <c r="H11" s="102" t="s">
        <v>755</v>
      </c>
    </row>
    <row r="12" spans="1:9" s="12" customFormat="1" ht="15" customHeight="1" x14ac:dyDescent="0.2">
      <c r="A12" s="97"/>
      <c r="B12" s="99"/>
      <c r="C12" s="99"/>
      <c r="D12" s="101"/>
      <c r="E12" s="101"/>
      <c r="F12" s="101"/>
      <c r="G12" s="101"/>
      <c r="H12" s="103"/>
    </row>
    <row r="13" spans="1:9" ht="6" customHeight="1" x14ac:dyDescent="0.2">
      <c r="B13" s="4"/>
      <c r="C13" s="4"/>
      <c r="D13" s="5"/>
      <c r="E13" s="2"/>
      <c r="F13" s="2"/>
      <c r="G13" s="2"/>
      <c r="H13" s="2"/>
    </row>
    <row r="14" spans="1:9" s="11" customFormat="1" ht="12" customHeight="1" x14ac:dyDescent="0.2">
      <c r="A14" s="13" t="s">
        <v>160</v>
      </c>
      <c r="B14" s="14" t="s">
        <v>193</v>
      </c>
      <c r="C14" s="14"/>
      <c r="D14" s="15"/>
      <c r="E14" s="16"/>
      <c r="F14" s="16"/>
      <c r="G14" s="16"/>
      <c r="H14" s="15">
        <f>SUBTOTAL(9,H15:H29)</f>
        <v>0</v>
      </c>
    </row>
    <row r="15" spans="1:9" ht="22.5" x14ac:dyDescent="0.2">
      <c r="A15" s="82" t="s">
        <v>399</v>
      </c>
      <c r="B15" s="17" t="s">
        <v>181</v>
      </c>
      <c r="C15" s="18" t="s">
        <v>4</v>
      </c>
      <c r="D15" s="19">
        <v>3364.79</v>
      </c>
      <c r="E15" s="19"/>
      <c r="F15" s="19"/>
      <c r="G15" s="129"/>
      <c r="H15" s="20">
        <f t="shared" ref="H15:H28" si="0">ROUND(D15*G15,2)</f>
        <v>0</v>
      </c>
    </row>
    <row r="16" spans="1:9" x14ac:dyDescent="0.2">
      <c r="A16" s="82" t="s">
        <v>400</v>
      </c>
      <c r="B16" s="21" t="s">
        <v>177</v>
      </c>
      <c r="C16" s="18" t="s">
        <v>5</v>
      </c>
      <c r="D16" s="19">
        <v>874.85</v>
      </c>
      <c r="E16" s="19"/>
      <c r="F16" s="19"/>
      <c r="G16" s="129"/>
      <c r="H16" s="20">
        <f t="shared" si="0"/>
        <v>0</v>
      </c>
    </row>
    <row r="17" spans="1:8" x14ac:dyDescent="0.2">
      <c r="A17" s="82" t="s">
        <v>401</v>
      </c>
      <c r="B17" s="22" t="s">
        <v>178</v>
      </c>
      <c r="C17" s="18" t="s">
        <v>179</v>
      </c>
      <c r="D17" s="19">
        <v>8748.5</v>
      </c>
      <c r="E17" s="19"/>
      <c r="F17" s="19"/>
      <c r="G17" s="129"/>
      <c r="H17" s="20">
        <f t="shared" si="0"/>
        <v>0</v>
      </c>
    </row>
    <row r="18" spans="1:8" ht="12" customHeight="1" x14ac:dyDescent="0.2">
      <c r="A18" s="82" t="s">
        <v>402</v>
      </c>
      <c r="B18" s="21" t="s">
        <v>180</v>
      </c>
      <c r="C18" s="18" t="s">
        <v>4</v>
      </c>
      <c r="D18" s="19">
        <v>566.47</v>
      </c>
      <c r="E18" s="19"/>
      <c r="F18" s="19"/>
      <c r="G18" s="129"/>
      <c r="H18" s="20">
        <f t="shared" si="0"/>
        <v>0</v>
      </c>
    </row>
    <row r="19" spans="1:8" ht="12" customHeight="1" x14ac:dyDescent="0.2">
      <c r="A19" s="82" t="s">
        <v>403</v>
      </c>
      <c r="B19" s="22" t="s">
        <v>183</v>
      </c>
      <c r="C19" s="18" t="s">
        <v>4</v>
      </c>
      <c r="D19" s="19">
        <v>11</v>
      </c>
      <c r="E19" s="19"/>
      <c r="F19" s="19"/>
      <c r="G19" s="129"/>
      <c r="H19" s="20">
        <f t="shared" si="0"/>
        <v>0</v>
      </c>
    </row>
    <row r="20" spans="1:8" ht="12" customHeight="1" x14ac:dyDescent="0.2">
      <c r="A20" s="82" t="s">
        <v>404</v>
      </c>
      <c r="B20" s="22" t="s">
        <v>184</v>
      </c>
      <c r="C20" s="23" t="s">
        <v>4</v>
      </c>
      <c r="D20" s="24">
        <v>2.5299999999999998</v>
      </c>
      <c r="E20" s="24"/>
      <c r="F20" s="24"/>
      <c r="G20" s="129"/>
      <c r="H20" s="20">
        <f t="shared" si="0"/>
        <v>0</v>
      </c>
    </row>
    <row r="21" spans="1:8" ht="38.25" customHeight="1" x14ac:dyDescent="0.2">
      <c r="A21" s="82" t="s">
        <v>405</v>
      </c>
      <c r="B21" s="25" t="s">
        <v>185</v>
      </c>
      <c r="C21" s="18" t="s">
        <v>186</v>
      </c>
      <c r="D21" s="19">
        <v>4</v>
      </c>
      <c r="E21" s="19"/>
      <c r="F21" s="19"/>
      <c r="G21" s="129"/>
      <c r="H21" s="20">
        <f t="shared" si="0"/>
        <v>0</v>
      </c>
    </row>
    <row r="22" spans="1:8" ht="36" customHeight="1" x14ac:dyDescent="0.2">
      <c r="A22" s="82" t="s">
        <v>406</v>
      </c>
      <c r="B22" s="25" t="s">
        <v>187</v>
      </c>
      <c r="C22" s="18" t="s">
        <v>4</v>
      </c>
      <c r="D22" s="19">
        <v>12</v>
      </c>
      <c r="E22" s="19"/>
      <c r="F22" s="19"/>
      <c r="G22" s="129"/>
      <c r="H22" s="20">
        <f t="shared" si="0"/>
        <v>0</v>
      </c>
    </row>
    <row r="23" spans="1:8" ht="24" customHeight="1" x14ac:dyDescent="0.2">
      <c r="A23" s="82" t="s">
        <v>407</v>
      </c>
      <c r="B23" s="25" t="s">
        <v>189</v>
      </c>
      <c r="C23" s="18" t="s">
        <v>4</v>
      </c>
      <c r="D23" s="19">
        <v>36</v>
      </c>
      <c r="E23" s="19"/>
      <c r="F23" s="19"/>
      <c r="G23" s="129"/>
      <c r="H23" s="20">
        <f t="shared" si="0"/>
        <v>0</v>
      </c>
    </row>
    <row r="24" spans="1:8" ht="24" customHeight="1" x14ac:dyDescent="0.2">
      <c r="A24" s="82" t="s">
        <v>408</v>
      </c>
      <c r="B24" s="25" t="s">
        <v>188</v>
      </c>
      <c r="C24" s="18" t="s">
        <v>4</v>
      </c>
      <c r="D24" s="19">
        <v>18</v>
      </c>
      <c r="E24" s="19"/>
      <c r="F24" s="19"/>
      <c r="G24" s="129"/>
      <c r="H24" s="20">
        <f t="shared" si="0"/>
        <v>0</v>
      </c>
    </row>
    <row r="25" spans="1:8" ht="12" customHeight="1" x14ac:dyDescent="0.2">
      <c r="A25" s="82" t="s">
        <v>409</v>
      </c>
      <c r="B25" s="25" t="s">
        <v>190</v>
      </c>
      <c r="C25" s="18" t="s">
        <v>4</v>
      </c>
      <c r="D25" s="19">
        <v>10</v>
      </c>
      <c r="E25" s="19"/>
      <c r="F25" s="19"/>
      <c r="G25" s="129"/>
      <c r="H25" s="20">
        <f t="shared" si="0"/>
        <v>0</v>
      </c>
    </row>
    <row r="26" spans="1:8" ht="18" customHeight="1" x14ac:dyDescent="0.2">
      <c r="A26" s="82" t="s">
        <v>410</v>
      </c>
      <c r="B26" s="25" t="s">
        <v>191</v>
      </c>
      <c r="C26" s="18" t="s">
        <v>4</v>
      </c>
      <c r="D26" s="19">
        <v>1572.6</v>
      </c>
      <c r="E26" s="19"/>
      <c r="F26" s="19"/>
      <c r="G26" s="129"/>
      <c r="H26" s="20">
        <f t="shared" si="0"/>
        <v>0</v>
      </c>
    </row>
    <row r="27" spans="1:8" ht="24.95" customHeight="1" x14ac:dyDescent="0.2">
      <c r="A27" s="82" t="s">
        <v>411</v>
      </c>
      <c r="B27" s="26" t="s">
        <v>38</v>
      </c>
      <c r="C27" s="27" t="s">
        <v>3</v>
      </c>
      <c r="D27" s="20">
        <v>1</v>
      </c>
      <c r="E27" s="19">
        <v>1318.4</v>
      </c>
      <c r="F27" s="19" t="e">
        <f>ROUND(E27*(1+$F$7),2)</f>
        <v>#REF!</v>
      </c>
      <c r="G27" s="129"/>
      <c r="H27" s="20">
        <f t="shared" si="0"/>
        <v>0</v>
      </c>
    </row>
    <row r="28" spans="1:8" ht="12" customHeight="1" x14ac:dyDescent="0.2">
      <c r="A28" s="82" t="s">
        <v>412</v>
      </c>
      <c r="B28" s="25" t="s">
        <v>192</v>
      </c>
      <c r="C28" s="18" t="s">
        <v>186</v>
      </c>
      <c r="D28" s="19">
        <v>1</v>
      </c>
      <c r="E28" s="19"/>
      <c r="F28" s="19"/>
      <c r="G28" s="129"/>
      <c r="H28" s="20">
        <f t="shared" si="0"/>
        <v>0</v>
      </c>
    </row>
    <row r="29" spans="1:8" ht="12" customHeight="1" x14ac:dyDescent="0.2">
      <c r="A29" s="82"/>
      <c r="B29" s="25"/>
      <c r="C29" s="18"/>
      <c r="D29" s="19"/>
      <c r="E29" s="19"/>
      <c r="F29" s="19"/>
      <c r="G29" s="129"/>
      <c r="H29" s="20"/>
    </row>
    <row r="30" spans="1:8" s="11" customFormat="1" ht="12" customHeight="1" x14ac:dyDescent="0.2">
      <c r="A30" s="83" t="s">
        <v>161</v>
      </c>
      <c r="B30" s="28" t="s">
        <v>194</v>
      </c>
      <c r="C30" s="28"/>
      <c r="D30" s="29"/>
      <c r="E30" s="29"/>
      <c r="F30" s="29"/>
      <c r="G30" s="130"/>
      <c r="H30" s="29">
        <f>SUBTOTAL(9,H31:H35)</f>
        <v>0</v>
      </c>
    </row>
    <row r="31" spans="1:8" ht="12" customHeight="1" x14ac:dyDescent="0.2">
      <c r="A31" s="82" t="s">
        <v>413</v>
      </c>
      <c r="B31" s="22" t="s">
        <v>195</v>
      </c>
      <c r="C31" s="18" t="s">
        <v>5</v>
      </c>
      <c r="D31" s="19">
        <v>1669.76</v>
      </c>
      <c r="E31" s="19"/>
      <c r="F31" s="19"/>
      <c r="G31" s="129"/>
      <c r="H31" s="20">
        <f>ROUND(D31*G31,2)</f>
        <v>0</v>
      </c>
    </row>
    <row r="32" spans="1:8" ht="12" customHeight="1" x14ac:dyDescent="0.2">
      <c r="A32" s="82" t="s">
        <v>414</v>
      </c>
      <c r="B32" s="22" t="s">
        <v>196</v>
      </c>
      <c r="C32" s="18" t="s">
        <v>5</v>
      </c>
      <c r="D32" s="19">
        <v>533.96</v>
      </c>
      <c r="E32" s="19"/>
      <c r="F32" s="19"/>
      <c r="G32" s="129"/>
      <c r="H32" s="20">
        <f>ROUND(D32*G32,2)</f>
        <v>0</v>
      </c>
    </row>
    <row r="33" spans="1:8" ht="12" customHeight="1" x14ac:dyDescent="0.2">
      <c r="A33" s="82" t="s">
        <v>415</v>
      </c>
      <c r="B33" s="22" t="s">
        <v>197</v>
      </c>
      <c r="C33" s="18" t="s">
        <v>5</v>
      </c>
      <c r="D33" s="19">
        <v>533.96</v>
      </c>
      <c r="E33" s="19"/>
      <c r="F33" s="19"/>
      <c r="G33" s="129"/>
      <c r="H33" s="20">
        <f>ROUND(D33*G33,2)</f>
        <v>0</v>
      </c>
    </row>
    <row r="34" spans="1:8" ht="12" customHeight="1" x14ac:dyDescent="0.2">
      <c r="A34" s="82" t="s">
        <v>416</v>
      </c>
      <c r="B34" s="22" t="s">
        <v>198</v>
      </c>
      <c r="C34" s="18" t="s">
        <v>179</v>
      </c>
      <c r="D34" s="19">
        <v>22037.200000000001</v>
      </c>
      <c r="E34" s="19"/>
      <c r="F34" s="19"/>
      <c r="G34" s="129"/>
      <c r="H34" s="20">
        <f>ROUND(D34*G34,2)</f>
        <v>0</v>
      </c>
    </row>
    <row r="35" spans="1:8" ht="12" customHeight="1" x14ac:dyDescent="0.2">
      <c r="A35" s="82"/>
      <c r="B35" s="25"/>
      <c r="C35" s="18"/>
      <c r="D35" s="19"/>
      <c r="E35" s="19"/>
      <c r="F35" s="19"/>
      <c r="G35" s="129"/>
      <c r="H35" s="20"/>
    </row>
    <row r="36" spans="1:8" s="11" customFormat="1" ht="12" customHeight="1" x14ac:dyDescent="0.2">
      <c r="A36" s="83" t="s">
        <v>162</v>
      </c>
      <c r="B36" s="28" t="s">
        <v>141</v>
      </c>
      <c r="C36" s="28"/>
      <c r="D36" s="29"/>
      <c r="E36" s="29"/>
      <c r="F36" s="29"/>
      <c r="G36" s="130"/>
      <c r="H36" s="29">
        <f>SUBTOTAL(9,H37:H56)</f>
        <v>0</v>
      </c>
    </row>
    <row r="37" spans="1:8" s="11" customFormat="1" ht="12" customHeight="1" x14ac:dyDescent="0.2">
      <c r="A37" s="83" t="s">
        <v>46</v>
      </c>
      <c r="B37" s="31" t="s">
        <v>200</v>
      </c>
      <c r="C37" s="30"/>
      <c r="D37" s="29"/>
      <c r="E37" s="32"/>
      <c r="F37" s="32"/>
      <c r="G37" s="130"/>
      <c r="H37" s="29"/>
    </row>
    <row r="38" spans="1:8" ht="12" customHeight="1" x14ac:dyDescent="0.2">
      <c r="A38" s="82" t="s">
        <v>417</v>
      </c>
      <c r="B38" s="22" t="s">
        <v>199</v>
      </c>
      <c r="C38" s="33" t="s">
        <v>7</v>
      </c>
      <c r="D38" s="20">
        <v>3240</v>
      </c>
      <c r="E38" s="19"/>
      <c r="F38" s="19"/>
      <c r="G38" s="129"/>
      <c r="H38" s="20">
        <f>ROUND(D38*G38,2)</f>
        <v>0</v>
      </c>
    </row>
    <row r="39" spans="1:8" s="11" customFormat="1" ht="12" customHeight="1" x14ac:dyDescent="0.2">
      <c r="A39" s="83" t="s">
        <v>47</v>
      </c>
      <c r="B39" s="31" t="s">
        <v>176</v>
      </c>
      <c r="C39" s="30"/>
      <c r="D39" s="29"/>
      <c r="E39" s="32"/>
      <c r="F39" s="32"/>
      <c r="G39" s="130"/>
      <c r="H39" s="29"/>
    </row>
    <row r="40" spans="1:8" ht="24" customHeight="1" x14ac:dyDescent="0.2">
      <c r="A40" s="82" t="s">
        <v>418</v>
      </c>
      <c r="B40" s="34" t="s">
        <v>29</v>
      </c>
      <c r="C40" s="33" t="s">
        <v>5</v>
      </c>
      <c r="D40" s="20">
        <v>307.64</v>
      </c>
      <c r="E40" s="19"/>
      <c r="F40" s="19"/>
      <c r="G40" s="129"/>
      <c r="H40" s="20">
        <f t="shared" ref="H40:H48" si="1">ROUND(D40*G40,2)</f>
        <v>0</v>
      </c>
    </row>
    <row r="41" spans="1:8" ht="12" customHeight="1" x14ac:dyDescent="0.2">
      <c r="A41" s="82" t="s">
        <v>419</v>
      </c>
      <c r="B41" s="34" t="s">
        <v>201</v>
      </c>
      <c r="C41" s="33" t="s">
        <v>4</v>
      </c>
      <c r="D41" s="20">
        <v>386.35</v>
      </c>
      <c r="E41" s="19"/>
      <c r="F41" s="19"/>
      <c r="G41" s="129"/>
      <c r="H41" s="20">
        <f t="shared" si="1"/>
        <v>0</v>
      </c>
    </row>
    <row r="42" spans="1:8" ht="12" customHeight="1" x14ac:dyDescent="0.2">
      <c r="A42" s="82" t="s">
        <v>420</v>
      </c>
      <c r="B42" s="34" t="s">
        <v>202</v>
      </c>
      <c r="C42" s="33" t="s">
        <v>5</v>
      </c>
      <c r="D42" s="20">
        <v>7.2</v>
      </c>
      <c r="E42" s="19"/>
      <c r="F42" s="19"/>
      <c r="G42" s="129"/>
      <c r="H42" s="20">
        <f t="shared" si="1"/>
        <v>0</v>
      </c>
    </row>
    <row r="43" spans="1:8" ht="12" customHeight="1" x14ac:dyDescent="0.2">
      <c r="A43" s="82" t="s">
        <v>421</v>
      </c>
      <c r="B43" s="34" t="s">
        <v>204</v>
      </c>
      <c r="C43" s="33" t="s">
        <v>5</v>
      </c>
      <c r="D43" s="20">
        <v>29.76</v>
      </c>
      <c r="E43" s="19"/>
      <c r="F43" s="19"/>
      <c r="G43" s="129"/>
      <c r="H43" s="20">
        <f t="shared" si="1"/>
        <v>0</v>
      </c>
    </row>
    <row r="44" spans="1:8" ht="24" customHeight="1" x14ac:dyDescent="0.2">
      <c r="A44" s="82" t="s">
        <v>422</v>
      </c>
      <c r="B44" s="34" t="s">
        <v>205</v>
      </c>
      <c r="C44" s="33" t="s">
        <v>4</v>
      </c>
      <c r="D44" s="20">
        <v>522.19000000000005</v>
      </c>
      <c r="E44" s="19"/>
      <c r="F44" s="19"/>
      <c r="G44" s="129"/>
      <c r="H44" s="20">
        <f t="shared" si="1"/>
        <v>0</v>
      </c>
    </row>
    <row r="45" spans="1:8" ht="12" customHeight="1" x14ac:dyDescent="0.2">
      <c r="A45" s="82" t="s">
        <v>423</v>
      </c>
      <c r="B45" s="34" t="s">
        <v>206</v>
      </c>
      <c r="C45" s="33" t="s">
        <v>4</v>
      </c>
      <c r="D45" s="20">
        <v>522.19000000000005</v>
      </c>
      <c r="E45" s="19"/>
      <c r="F45" s="19"/>
      <c r="G45" s="129"/>
      <c r="H45" s="20">
        <f t="shared" si="1"/>
        <v>0</v>
      </c>
    </row>
    <row r="46" spans="1:8" ht="12" customHeight="1" x14ac:dyDescent="0.2">
      <c r="A46" s="82" t="s">
        <v>424</v>
      </c>
      <c r="B46" s="34" t="s">
        <v>203</v>
      </c>
      <c r="C46" s="33" t="s">
        <v>5</v>
      </c>
      <c r="D46" s="20">
        <v>124.4</v>
      </c>
      <c r="E46" s="19"/>
      <c r="F46" s="19"/>
      <c r="G46" s="129"/>
      <c r="H46" s="20">
        <f t="shared" si="1"/>
        <v>0</v>
      </c>
    </row>
    <row r="47" spans="1:8" ht="12" customHeight="1" x14ac:dyDescent="0.2">
      <c r="A47" s="82" t="s">
        <v>425</v>
      </c>
      <c r="B47" s="22" t="s">
        <v>207</v>
      </c>
      <c r="C47" s="33" t="s">
        <v>5</v>
      </c>
      <c r="D47" s="20">
        <v>501.7</v>
      </c>
      <c r="E47" s="19"/>
      <c r="F47" s="19"/>
      <c r="G47" s="129"/>
      <c r="H47" s="20">
        <f t="shared" si="1"/>
        <v>0</v>
      </c>
    </row>
    <row r="48" spans="1:8" ht="12" customHeight="1" x14ac:dyDescent="0.2">
      <c r="A48" s="82" t="s">
        <v>426</v>
      </c>
      <c r="B48" s="22" t="s">
        <v>198</v>
      </c>
      <c r="C48" s="18" t="s">
        <v>179</v>
      </c>
      <c r="D48" s="19">
        <v>5017</v>
      </c>
      <c r="E48" s="19"/>
      <c r="F48" s="19"/>
      <c r="G48" s="129"/>
      <c r="H48" s="20">
        <f t="shared" si="1"/>
        <v>0</v>
      </c>
    </row>
    <row r="49" spans="1:13" s="11" customFormat="1" ht="12" customHeight="1" x14ac:dyDescent="0.2">
      <c r="A49" s="83" t="s">
        <v>209</v>
      </c>
      <c r="B49" s="35" t="s">
        <v>208</v>
      </c>
      <c r="C49" s="36"/>
      <c r="D49" s="32"/>
      <c r="E49" s="32"/>
      <c r="F49" s="32"/>
      <c r="G49" s="130"/>
      <c r="H49" s="29"/>
    </row>
    <row r="50" spans="1:13" ht="12" customHeight="1" x14ac:dyDescent="0.2">
      <c r="A50" s="82" t="s">
        <v>427</v>
      </c>
      <c r="B50" s="22" t="s">
        <v>210</v>
      </c>
      <c r="C50" s="18" t="s">
        <v>4</v>
      </c>
      <c r="D50" s="19">
        <v>910.86</v>
      </c>
      <c r="E50" s="19"/>
      <c r="F50" s="19"/>
      <c r="G50" s="129"/>
      <c r="H50" s="20">
        <f>ROUND(D50*G50,2)</f>
        <v>0</v>
      </c>
    </row>
    <row r="51" spans="1:13" s="11" customFormat="1" ht="12" customHeight="1" x14ac:dyDescent="0.2">
      <c r="A51" s="83" t="s">
        <v>212</v>
      </c>
      <c r="B51" s="35" t="s">
        <v>211</v>
      </c>
      <c r="C51" s="36"/>
      <c r="D51" s="32"/>
      <c r="E51" s="32"/>
      <c r="F51" s="32"/>
      <c r="G51" s="130"/>
      <c r="H51" s="29"/>
    </row>
    <row r="52" spans="1:13" ht="24" customHeight="1" x14ac:dyDescent="0.2">
      <c r="A52" s="82" t="s">
        <v>428</v>
      </c>
      <c r="B52" s="37" t="s">
        <v>213</v>
      </c>
      <c r="C52" s="18" t="s">
        <v>6</v>
      </c>
      <c r="D52" s="19">
        <v>13994</v>
      </c>
      <c r="E52" s="19"/>
      <c r="F52" s="19"/>
      <c r="G52" s="129"/>
      <c r="H52" s="20">
        <f>ROUND(D52*G52,2)</f>
        <v>0</v>
      </c>
    </row>
    <row r="53" spans="1:13" ht="24" customHeight="1" x14ac:dyDescent="0.2">
      <c r="A53" s="82" t="s">
        <v>429</v>
      </c>
      <c r="B53" s="37" t="s">
        <v>222</v>
      </c>
      <c r="C53" s="18" t="s">
        <v>6</v>
      </c>
      <c r="D53" s="19">
        <v>587</v>
      </c>
      <c r="E53" s="19"/>
      <c r="F53" s="19"/>
      <c r="G53" s="129"/>
      <c r="H53" s="20">
        <f>ROUND(D53*G53,2)</f>
        <v>0</v>
      </c>
    </row>
    <row r="54" spans="1:13" s="11" customFormat="1" ht="12" customHeight="1" x14ac:dyDescent="0.2">
      <c r="A54" s="83" t="s">
        <v>214</v>
      </c>
      <c r="B54" s="35" t="s">
        <v>215</v>
      </c>
      <c r="C54" s="36"/>
      <c r="D54" s="32"/>
      <c r="E54" s="32"/>
      <c r="F54" s="32"/>
      <c r="G54" s="130"/>
      <c r="H54" s="29"/>
    </row>
    <row r="55" spans="1:13" ht="12" customHeight="1" x14ac:dyDescent="0.2">
      <c r="A55" s="82" t="s">
        <v>430</v>
      </c>
      <c r="B55" s="22" t="s">
        <v>28</v>
      </c>
      <c r="C55" s="18" t="s">
        <v>5</v>
      </c>
      <c r="D55" s="19">
        <v>152.22999999999999</v>
      </c>
      <c r="E55" s="19"/>
      <c r="F55" s="19"/>
      <c r="G55" s="129"/>
      <c r="H55" s="20">
        <f>ROUND(D55*G55,2)</f>
        <v>0</v>
      </c>
    </row>
    <row r="56" spans="1:13" ht="12" customHeight="1" x14ac:dyDescent="0.2">
      <c r="A56" s="82"/>
      <c r="B56" s="22"/>
      <c r="C56" s="18"/>
      <c r="D56" s="19"/>
      <c r="E56" s="19"/>
      <c r="F56" s="19"/>
      <c r="G56" s="129"/>
      <c r="H56" s="20"/>
    </row>
    <row r="57" spans="1:13" s="11" customFormat="1" ht="12" customHeight="1" x14ac:dyDescent="0.2">
      <c r="A57" s="83" t="s">
        <v>163</v>
      </c>
      <c r="B57" s="28" t="s">
        <v>390</v>
      </c>
      <c r="C57" s="28"/>
      <c r="D57" s="29"/>
      <c r="E57" s="29"/>
      <c r="F57" s="29"/>
      <c r="G57" s="130"/>
      <c r="H57" s="29">
        <f>SUBTOTAL(9,H58:H68)</f>
        <v>0</v>
      </c>
    </row>
    <row r="58" spans="1:13" s="11" customFormat="1" ht="12" customHeight="1" x14ac:dyDescent="0.2">
      <c r="A58" s="83" t="s">
        <v>140</v>
      </c>
      <c r="B58" s="31" t="s">
        <v>208</v>
      </c>
      <c r="C58" s="30"/>
      <c r="D58" s="29"/>
      <c r="E58" s="32"/>
      <c r="F58" s="32"/>
      <c r="G58" s="130"/>
      <c r="H58" s="29"/>
    </row>
    <row r="59" spans="1:13" ht="36" customHeight="1" x14ac:dyDescent="0.2">
      <c r="A59" s="82" t="s">
        <v>431</v>
      </c>
      <c r="B59" s="34" t="s">
        <v>216</v>
      </c>
      <c r="C59" s="33" t="s">
        <v>4</v>
      </c>
      <c r="D59" s="20">
        <v>5112.96</v>
      </c>
      <c r="E59" s="19"/>
      <c r="F59" s="19"/>
      <c r="G59" s="129"/>
      <c r="H59" s="20">
        <f>ROUND(D59*G59,2)</f>
        <v>0</v>
      </c>
    </row>
    <row r="60" spans="1:13" ht="12" customHeight="1" x14ac:dyDescent="0.2">
      <c r="A60" s="82" t="s">
        <v>432</v>
      </c>
      <c r="B60" s="34" t="s">
        <v>217</v>
      </c>
      <c r="C60" s="33" t="s">
        <v>4</v>
      </c>
      <c r="D60" s="20">
        <v>71.5</v>
      </c>
      <c r="E60" s="19"/>
      <c r="F60" s="19"/>
      <c r="G60" s="129"/>
      <c r="H60" s="20">
        <f>ROUND(D60*G60,2)</f>
        <v>0</v>
      </c>
    </row>
    <row r="61" spans="1:13" ht="24" customHeight="1" x14ac:dyDescent="0.2">
      <c r="A61" s="82" t="s">
        <v>433</v>
      </c>
      <c r="B61" s="34" t="s">
        <v>218</v>
      </c>
      <c r="C61" s="33" t="s">
        <v>5</v>
      </c>
      <c r="D61" s="20">
        <v>7693.88</v>
      </c>
      <c r="E61" s="19"/>
      <c r="F61" s="19"/>
      <c r="G61" s="129"/>
      <c r="H61" s="20">
        <f>ROUND(D61*G61,2)</f>
        <v>0</v>
      </c>
    </row>
    <row r="62" spans="1:13" ht="36" customHeight="1" x14ac:dyDescent="0.2">
      <c r="A62" s="82" t="s">
        <v>434</v>
      </c>
      <c r="B62" s="34" t="s">
        <v>219</v>
      </c>
      <c r="C62" s="33" t="s">
        <v>5</v>
      </c>
      <c r="D62" s="20">
        <v>349.72</v>
      </c>
      <c r="E62" s="19"/>
      <c r="F62" s="19"/>
      <c r="G62" s="129"/>
      <c r="H62" s="20">
        <f>ROUND(D62*G62,2)</f>
        <v>0</v>
      </c>
      <c r="M62" s="95"/>
    </row>
    <row r="63" spans="1:13" s="11" customFormat="1" ht="12" customHeight="1" x14ac:dyDescent="0.2">
      <c r="A63" s="83" t="s">
        <v>220</v>
      </c>
      <c r="B63" s="31" t="s">
        <v>221</v>
      </c>
      <c r="C63" s="30"/>
      <c r="D63" s="29"/>
      <c r="E63" s="32"/>
      <c r="F63" s="32"/>
      <c r="G63" s="130"/>
      <c r="H63" s="29"/>
    </row>
    <row r="64" spans="1:13" ht="24" customHeight="1" x14ac:dyDescent="0.2">
      <c r="A64" s="82" t="s">
        <v>435</v>
      </c>
      <c r="B64" s="37" t="s">
        <v>213</v>
      </c>
      <c r="C64" s="18" t="s">
        <v>6</v>
      </c>
      <c r="D64" s="19">
        <v>5287</v>
      </c>
      <c r="E64" s="19"/>
      <c r="F64" s="19"/>
      <c r="G64" s="129"/>
      <c r="H64" s="20">
        <f>ROUND(D64*G64,2)</f>
        <v>0</v>
      </c>
    </row>
    <row r="65" spans="1:8" ht="24" customHeight="1" x14ac:dyDescent="0.2">
      <c r="A65" s="82" t="s">
        <v>436</v>
      </c>
      <c r="B65" s="37" t="s">
        <v>222</v>
      </c>
      <c r="C65" s="18" t="s">
        <v>6</v>
      </c>
      <c r="D65" s="19">
        <v>2643</v>
      </c>
      <c r="E65" s="19"/>
      <c r="F65" s="19"/>
      <c r="G65" s="129"/>
      <c r="H65" s="20">
        <f>ROUND(D65*G65,2)</f>
        <v>0</v>
      </c>
    </row>
    <row r="66" spans="1:8" s="11" customFormat="1" ht="12" customHeight="1" x14ac:dyDescent="0.2">
      <c r="A66" s="83" t="s">
        <v>223</v>
      </c>
      <c r="B66" s="31" t="s">
        <v>215</v>
      </c>
      <c r="C66" s="30"/>
      <c r="D66" s="29"/>
      <c r="E66" s="32"/>
      <c r="F66" s="32"/>
      <c r="G66" s="130"/>
      <c r="H66" s="29"/>
    </row>
    <row r="67" spans="1:8" ht="12" customHeight="1" x14ac:dyDescent="0.2">
      <c r="A67" s="82" t="s">
        <v>437</v>
      </c>
      <c r="B67" s="22" t="s">
        <v>28</v>
      </c>
      <c r="C67" s="18" t="s">
        <v>5</v>
      </c>
      <c r="D67" s="19">
        <v>575.14</v>
      </c>
      <c r="E67" s="19"/>
      <c r="F67" s="19"/>
      <c r="G67" s="129"/>
      <c r="H67" s="20">
        <f>ROUND(D67*G67,2)</f>
        <v>0</v>
      </c>
    </row>
    <row r="68" spans="1:8" ht="12" customHeight="1" x14ac:dyDescent="0.2">
      <c r="A68" s="82"/>
      <c r="B68" s="34"/>
      <c r="C68" s="33"/>
      <c r="D68" s="20"/>
      <c r="E68" s="19"/>
      <c r="F68" s="19"/>
      <c r="G68" s="129"/>
      <c r="H68" s="20"/>
    </row>
    <row r="69" spans="1:8" s="11" customFormat="1" ht="12" customHeight="1" x14ac:dyDescent="0.2">
      <c r="A69" s="83" t="s">
        <v>164</v>
      </c>
      <c r="B69" s="28" t="s">
        <v>42</v>
      </c>
      <c r="C69" s="28"/>
      <c r="D69" s="29"/>
      <c r="E69" s="29"/>
      <c r="F69" s="29"/>
      <c r="G69" s="130"/>
      <c r="H69" s="29">
        <f>SUBTOTAL(9,H70:H78)</f>
        <v>0</v>
      </c>
    </row>
    <row r="70" spans="1:8" ht="12" customHeight="1" x14ac:dyDescent="0.2">
      <c r="A70" s="82" t="s">
        <v>438</v>
      </c>
      <c r="B70" s="22" t="s">
        <v>224</v>
      </c>
      <c r="C70" s="18" t="s">
        <v>6</v>
      </c>
      <c r="D70" s="19">
        <v>9885</v>
      </c>
      <c r="E70" s="19"/>
      <c r="F70" s="19"/>
      <c r="G70" s="129"/>
      <c r="H70" s="20">
        <f t="shared" ref="H70:H77" si="2">ROUND(D70*G70,2)</f>
        <v>0</v>
      </c>
    </row>
    <row r="71" spans="1:8" ht="12" customHeight="1" x14ac:dyDescent="0.2">
      <c r="A71" s="82" t="s">
        <v>439</v>
      </c>
      <c r="B71" s="22" t="s">
        <v>225</v>
      </c>
      <c r="C71" s="18" t="s">
        <v>6</v>
      </c>
      <c r="D71" s="19">
        <v>9885</v>
      </c>
      <c r="E71" s="19"/>
      <c r="F71" s="19"/>
      <c r="G71" s="129"/>
      <c r="H71" s="20">
        <f t="shared" si="2"/>
        <v>0</v>
      </c>
    </row>
    <row r="72" spans="1:8" ht="24" customHeight="1" x14ac:dyDescent="0.2">
      <c r="A72" s="82" t="s">
        <v>440</v>
      </c>
      <c r="B72" s="67" t="s">
        <v>226</v>
      </c>
      <c r="C72" s="18" t="s">
        <v>4</v>
      </c>
      <c r="D72" s="19">
        <v>905.44</v>
      </c>
      <c r="E72" s="19"/>
      <c r="F72" s="19"/>
      <c r="G72" s="129"/>
      <c r="H72" s="20">
        <f t="shared" si="2"/>
        <v>0</v>
      </c>
    </row>
    <row r="73" spans="1:8" ht="24" customHeight="1" x14ac:dyDescent="0.2">
      <c r="A73" s="82" t="s">
        <v>441</v>
      </c>
      <c r="B73" s="37" t="s">
        <v>227</v>
      </c>
      <c r="C73" s="18" t="s">
        <v>4</v>
      </c>
      <c r="D73" s="19">
        <v>44.72</v>
      </c>
      <c r="E73" s="19"/>
      <c r="F73" s="19"/>
      <c r="G73" s="129"/>
      <c r="H73" s="20">
        <f t="shared" si="2"/>
        <v>0</v>
      </c>
    </row>
    <row r="74" spans="1:8" ht="24" customHeight="1" x14ac:dyDescent="0.2">
      <c r="A74" s="82" t="s">
        <v>442</v>
      </c>
      <c r="B74" s="37" t="s">
        <v>228</v>
      </c>
      <c r="C74" s="18" t="s">
        <v>4</v>
      </c>
      <c r="D74" s="19">
        <v>326.89</v>
      </c>
      <c r="E74" s="19"/>
      <c r="F74" s="19"/>
      <c r="G74" s="129"/>
      <c r="H74" s="20">
        <f t="shared" si="2"/>
        <v>0</v>
      </c>
    </row>
    <row r="75" spans="1:8" ht="12" customHeight="1" x14ac:dyDescent="0.2">
      <c r="A75" s="82" t="s">
        <v>443</v>
      </c>
      <c r="B75" s="22" t="s">
        <v>229</v>
      </c>
      <c r="C75" s="18" t="s">
        <v>7</v>
      </c>
      <c r="D75" s="19">
        <v>17.079999999999998</v>
      </c>
      <c r="E75" s="19"/>
      <c r="F75" s="19"/>
      <c r="G75" s="129"/>
      <c r="H75" s="20">
        <f t="shared" si="2"/>
        <v>0</v>
      </c>
    </row>
    <row r="76" spans="1:8" ht="12" customHeight="1" x14ac:dyDescent="0.2">
      <c r="A76" s="82" t="s">
        <v>444</v>
      </c>
      <c r="B76" s="22" t="s">
        <v>230</v>
      </c>
      <c r="C76" s="18" t="s">
        <v>7</v>
      </c>
      <c r="D76" s="19">
        <v>135</v>
      </c>
      <c r="E76" s="19"/>
      <c r="F76" s="19"/>
      <c r="G76" s="129"/>
      <c r="H76" s="20">
        <f t="shared" si="2"/>
        <v>0</v>
      </c>
    </row>
    <row r="77" spans="1:8" ht="12" customHeight="1" x14ac:dyDescent="0.2">
      <c r="A77" s="82" t="s">
        <v>445</v>
      </c>
      <c r="B77" s="22" t="s">
        <v>231</v>
      </c>
      <c r="C77" s="18" t="s">
        <v>7</v>
      </c>
      <c r="D77" s="19">
        <v>610</v>
      </c>
      <c r="E77" s="19"/>
      <c r="F77" s="19"/>
      <c r="G77" s="129"/>
      <c r="H77" s="20">
        <f t="shared" si="2"/>
        <v>0</v>
      </c>
    </row>
    <row r="78" spans="1:8" ht="12" customHeight="1" x14ac:dyDescent="0.2">
      <c r="A78" s="82"/>
      <c r="B78" s="22"/>
      <c r="C78" s="18"/>
      <c r="D78" s="19"/>
      <c r="E78" s="19"/>
      <c r="F78" s="19"/>
      <c r="G78" s="129"/>
      <c r="H78" s="20"/>
    </row>
    <row r="79" spans="1:8" s="11" customFormat="1" ht="12" customHeight="1" x14ac:dyDescent="0.2">
      <c r="A79" s="83" t="s">
        <v>165</v>
      </c>
      <c r="B79" s="28" t="s">
        <v>232</v>
      </c>
      <c r="C79" s="28"/>
      <c r="D79" s="29"/>
      <c r="E79" s="29"/>
      <c r="F79" s="29"/>
      <c r="G79" s="130"/>
      <c r="H79" s="29">
        <f>SUBTOTAL(9,H80:H85)</f>
        <v>0</v>
      </c>
    </row>
    <row r="80" spans="1:8" ht="12" customHeight="1" x14ac:dyDescent="0.2">
      <c r="A80" s="82" t="s">
        <v>446</v>
      </c>
      <c r="B80" s="22" t="s">
        <v>233</v>
      </c>
      <c r="C80" s="18" t="s">
        <v>4</v>
      </c>
      <c r="D80" s="19">
        <v>714.67</v>
      </c>
      <c r="E80" s="19"/>
      <c r="F80" s="19"/>
      <c r="G80" s="129"/>
      <c r="H80" s="20">
        <f>ROUND(D80*G80,2)</f>
        <v>0</v>
      </c>
    </row>
    <row r="81" spans="1:9" ht="12" customHeight="1" x14ac:dyDescent="0.2">
      <c r="A81" s="82" t="s">
        <v>447</v>
      </c>
      <c r="B81" s="22" t="s">
        <v>234</v>
      </c>
      <c r="C81" s="18" t="s">
        <v>4</v>
      </c>
      <c r="D81" s="19">
        <v>223.51</v>
      </c>
      <c r="E81" s="19"/>
      <c r="F81" s="19"/>
      <c r="G81" s="129"/>
      <c r="H81" s="20">
        <f>ROUND(D81*G81,2)</f>
        <v>0</v>
      </c>
    </row>
    <row r="82" spans="1:9" ht="12" customHeight="1" x14ac:dyDescent="0.2">
      <c r="A82" s="82" t="s">
        <v>448</v>
      </c>
      <c r="B82" s="22" t="s">
        <v>235</v>
      </c>
      <c r="C82" s="18" t="s">
        <v>4</v>
      </c>
      <c r="D82" s="19">
        <v>491.16</v>
      </c>
      <c r="E82" s="19"/>
      <c r="F82" s="19"/>
      <c r="G82" s="129"/>
      <c r="H82" s="20">
        <f>ROUND(D82*G82,2)</f>
        <v>0</v>
      </c>
    </row>
    <row r="83" spans="1:9" ht="12" customHeight="1" x14ac:dyDescent="0.2">
      <c r="A83" s="82" t="s">
        <v>449</v>
      </c>
      <c r="B83" s="22" t="s">
        <v>236</v>
      </c>
      <c r="C83" s="18" t="s">
        <v>4</v>
      </c>
      <c r="D83" s="19">
        <v>223.51</v>
      </c>
      <c r="E83" s="19"/>
      <c r="F83" s="19"/>
      <c r="G83" s="129"/>
      <c r="H83" s="20">
        <f>ROUND(D83*G83,2)</f>
        <v>0</v>
      </c>
    </row>
    <row r="84" spans="1:9" ht="12" customHeight="1" x14ac:dyDescent="0.2">
      <c r="A84" s="82" t="s">
        <v>450</v>
      </c>
      <c r="B84" s="22" t="s">
        <v>237</v>
      </c>
      <c r="C84" s="18" t="s">
        <v>238</v>
      </c>
      <c r="D84" s="19">
        <v>39.799999999999997</v>
      </c>
      <c r="E84" s="19"/>
      <c r="F84" s="19"/>
      <c r="G84" s="129"/>
      <c r="H84" s="20">
        <f>ROUND(D84*G84,2)</f>
        <v>0</v>
      </c>
    </row>
    <row r="85" spans="1:9" ht="12" customHeight="1" x14ac:dyDescent="0.2">
      <c r="A85" s="82"/>
      <c r="B85" s="22"/>
      <c r="C85" s="18"/>
      <c r="D85" s="19"/>
      <c r="E85" s="19"/>
      <c r="F85" s="19"/>
      <c r="G85" s="129"/>
      <c r="H85" s="20"/>
    </row>
    <row r="86" spans="1:9" s="11" customFormat="1" ht="12" customHeight="1" x14ac:dyDescent="0.2">
      <c r="A86" s="83" t="s">
        <v>166</v>
      </c>
      <c r="B86" s="28" t="s">
        <v>240</v>
      </c>
      <c r="C86" s="28"/>
      <c r="D86" s="29"/>
      <c r="E86" s="29"/>
      <c r="F86" s="29"/>
      <c r="G86" s="130"/>
      <c r="H86" s="29">
        <f>SUBTOTAL(9,H87:H93)</f>
        <v>0</v>
      </c>
      <c r="I86" s="86"/>
    </row>
    <row r="87" spans="1:9" ht="33.75" customHeight="1" x14ac:dyDescent="0.2">
      <c r="A87" s="82" t="s">
        <v>451</v>
      </c>
      <c r="B87" s="39" t="s">
        <v>61</v>
      </c>
      <c r="C87" s="38" t="s">
        <v>4</v>
      </c>
      <c r="D87" s="20">
        <v>325.83999999999997</v>
      </c>
      <c r="E87" s="20">
        <v>48.77</v>
      </c>
      <c r="F87" s="19" t="e">
        <f>ROUND(E87*(1+$F$7),2)</f>
        <v>#REF!</v>
      </c>
      <c r="G87" s="129"/>
      <c r="H87" s="20">
        <f t="shared" ref="H87:H92" si="3">ROUND(D87*G87,2)</f>
        <v>0</v>
      </c>
    </row>
    <row r="88" spans="1:9" ht="33.75" customHeight="1" x14ac:dyDescent="0.2">
      <c r="A88" s="82" t="s">
        <v>452</v>
      </c>
      <c r="B88" s="39" t="s">
        <v>62</v>
      </c>
      <c r="C88" s="38" t="s">
        <v>4</v>
      </c>
      <c r="D88" s="20">
        <v>1576.47</v>
      </c>
      <c r="E88" s="19">
        <v>59.41</v>
      </c>
      <c r="F88" s="19" t="e">
        <f>ROUND(E88*(1+$F$7),2)</f>
        <v>#REF!</v>
      </c>
      <c r="G88" s="129"/>
      <c r="H88" s="20">
        <f t="shared" si="3"/>
        <v>0</v>
      </c>
    </row>
    <row r="89" spans="1:9" ht="12" customHeight="1" x14ac:dyDescent="0.2">
      <c r="A89" s="82" t="s">
        <v>453</v>
      </c>
      <c r="B89" s="40" t="s">
        <v>241</v>
      </c>
      <c r="C89" s="38" t="s">
        <v>5</v>
      </c>
      <c r="D89" s="20">
        <v>37.270000000000003</v>
      </c>
      <c r="E89" s="19"/>
      <c r="F89" s="19"/>
      <c r="G89" s="129"/>
      <c r="H89" s="20">
        <f t="shared" si="3"/>
        <v>0</v>
      </c>
    </row>
    <row r="90" spans="1:9" ht="24" customHeight="1" x14ac:dyDescent="0.2">
      <c r="A90" s="82" t="s">
        <v>454</v>
      </c>
      <c r="B90" s="39" t="s">
        <v>242</v>
      </c>
      <c r="C90" s="38" t="s">
        <v>4</v>
      </c>
      <c r="D90" s="20">
        <v>45.84</v>
      </c>
      <c r="E90" s="19"/>
      <c r="F90" s="19"/>
      <c r="G90" s="129"/>
      <c r="H90" s="20">
        <f t="shared" si="3"/>
        <v>0</v>
      </c>
    </row>
    <row r="91" spans="1:9" ht="12" customHeight="1" x14ac:dyDescent="0.2">
      <c r="A91" s="82" t="s">
        <v>455</v>
      </c>
      <c r="B91" s="22" t="s">
        <v>267</v>
      </c>
      <c r="C91" s="38" t="s">
        <v>4</v>
      </c>
      <c r="D91" s="20">
        <v>143.22</v>
      </c>
      <c r="E91" s="19"/>
      <c r="F91" s="19"/>
      <c r="G91" s="129"/>
      <c r="H91" s="20">
        <f t="shared" si="3"/>
        <v>0</v>
      </c>
    </row>
    <row r="92" spans="1:9" ht="24" customHeight="1" x14ac:dyDescent="0.2">
      <c r="A92" s="82" t="s">
        <v>456</v>
      </c>
      <c r="B92" s="39" t="s">
        <v>268</v>
      </c>
      <c r="C92" s="38" t="s">
        <v>4</v>
      </c>
      <c r="D92" s="20">
        <v>460.44</v>
      </c>
      <c r="E92" s="19"/>
      <c r="F92" s="19"/>
      <c r="G92" s="129"/>
      <c r="H92" s="20">
        <f t="shared" si="3"/>
        <v>0</v>
      </c>
    </row>
    <row r="93" spans="1:9" ht="12" customHeight="1" x14ac:dyDescent="0.2">
      <c r="A93" s="82"/>
      <c r="B93" s="39"/>
      <c r="C93" s="38"/>
      <c r="D93" s="20"/>
      <c r="E93" s="19"/>
      <c r="F93" s="19"/>
      <c r="G93" s="129"/>
      <c r="H93" s="20"/>
    </row>
    <row r="94" spans="1:9" s="11" customFormat="1" ht="12" customHeight="1" x14ac:dyDescent="0.2">
      <c r="A94" s="83" t="s">
        <v>168</v>
      </c>
      <c r="B94" s="42" t="s">
        <v>167</v>
      </c>
      <c r="C94" s="41"/>
      <c r="D94" s="29"/>
      <c r="E94" s="32"/>
      <c r="F94" s="32"/>
      <c r="G94" s="130"/>
      <c r="H94" s="29">
        <f>SUBTOTAL(9,H95:H106)</f>
        <v>0</v>
      </c>
    </row>
    <row r="95" spans="1:9" ht="24.95" customHeight="1" x14ac:dyDescent="0.2">
      <c r="A95" s="82" t="s">
        <v>457</v>
      </c>
      <c r="B95" s="44" t="s">
        <v>26</v>
      </c>
      <c r="C95" s="43" t="s">
        <v>3</v>
      </c>
      <c r="D95" s="20">
        <v>2</v>
      </c>
      <c r="E95" s="19"/>
      <c r="F95" s="19"/>
      <c r="G95" s="129"/>
      <c r="H95" s="20">
        <f t="shared" ref="H95:H105" si="4">ROUND(D95*G95,2)</f>
        <v>0</v>
      </c>
    </row>
    <row r="96" spans="1:9" ht="24.95" customHeight="1" x14ac:dyDescent="0.2">
      <c r="A96" s="82" t="s">
        <v>458</v>
      </c>
      <c r="B96" s="45" t="s">
        <v>27</v>
      </c>
      <c r="C96" s="43" t="s">
        <v>3</v>
      </c>
      <c r="D96" s="20">
        <v>11</v>
      </c>
      <c r="E96" s="19">
        <v>443.55</v>
      </c>
      <c r="F96" s="19" t="e">
        <f>ROUND(E96*(1+$F$7),2)</f>
        <v>#REF!</v>
      </c>
      <c r="G96" s="129"/>
      <c r="H96" s="20">
        <f t="shared" si="4"/>
        <v>0</v>
      </c>
    </row>
    <row r="97" spans="1:8" ht="12" customHeight="1" x14ac:dyDescent="0.2">
      <c r="A97" s="82" t="s">
        <v>459</v>
      </c>
      <c r="B97" s="22" t="s">
        <v>243</v>
      </c>
      <c r="C97" s="38" t="s">
        <v>3</v>
      </c>
      <c r="D97" s="20">
        <v>20</v>
      </c>
      <c r="E97" s="19"/>
      <c r="F97" s="19"/>
      <c r="G97" s="129"/>
      <c r="H97" s="20">
        <f t="shared" si="4"/>
        <v>0</v>
      </c>
    </row>
    <row r="98" spans="1:8" ht="12" customHeight="1" x14ac:dyDescent="0.2">
      <c r="A98" s="82" t="s">
        <v>460</v>
      </c>
      <c r="B98" s="39" t="s">
        <v>244</v>
      </c>
      <c r="C98" s="38" t="s">
        <v>3</v>
      </c>
      <c r="D98" s="20">
        <v>5</v>
      </c>
      <c r="E98" s="19"/>
      <c r="F98" s="19"/>
      <c r="G98" s="129"/>
      <c r="H98" s="20">
        <f t="shared" si="4"/>
        <v>0</v>
      </c>
    </row>
    <row r="99" spans="1:8" ht="12" customHeight="1" x14ac:dyDescent="0.2">
      <c r="A99" s="82" t="s">
        <v>461</v>
      </c>
      <c r="B99" s="47" t="s">
        <v>136</v>
      </c>
      <c r="C99" s="46" t="s">
        <v>3</v>
      </c>
      <c r="D99" s="20">
        <v>1</v>
      </c>
      <c r="E99" s="19">
        <v>25.07</v>
      </c>
      <c r="F99" s="19" t="e">
        <f t="shared" ref="F99" si="5">ROUND(E99*(1+$F$7),2)</f>
        <v>#REF!</v>
      </c>
      <c r="G99" s="129"/>
      <c r="H99" s="20">
        <f t="shared" si="4"/>
        <v>0</v>
      </c>
    </row>
    <row r="100" spans="1:8" ht="12" customHeight="1" x14ac:dyDescent="0.2">
      <c r="A100" s="82" t="s">
        <v>462</v>
      </c>
      <c r="B100" s="22" t="s">
        <v>245</v>
      </c>
      <c r="C100" s="38" t="s">
        <v>3</v>
      </c>
      <c r="D100" s="20">
        <v>25</v>
      </c>
      <c r="E100" s="19"/>
      <c r="F100" s="19"/>
      <c r="G100" s="129"/>
      <c r="H100" s="20">
        <f t="shared" si="4"/>
        <v>0</v>
      </c>
    </row>
    <row r="101" spans="1:8" ht="12" customHeight="1" x14ac:dyDescent="0.2">
      <c r="A101" s="82" t="s">
        <v>463</v>
      </c>
      <c r="B101" s="22" t="s">
        <v>246</v>
      </c>
      <c r="C101" s="38" t="s">
        <v>3</v>
      </c>
      <c r="D101" s="20">
        <v>25</v>
      </c>
      <c r="E101" s="19"/>
      <c r="F101" s="19"/>
      <c r="G101" s="129"/>
      <c r="H101" s="20">
        <f t="shared" si="4"/>
        <v>0</v>
      </c>
    </row>
    <row r="102" spans="1:8" ht="12" customHeight="1" x14ac:dyDescent="0.2">
      <c r="A102" s="82" t="s">
        <v>464</v>
      </c>
      <c r="B102" s="22" t="s">
        <v>247</v>
      </c>
      <c r="C102" s="38" t="s">
        <v>4</v>
      </c>
      <c r="D102" s="20">
        <v>9.25</v>
      </c>
      <c r="E102" s="19"/>
      <c r="F102" s="19"/>
      <c r="G102" s="129"/>
      <c r="H102" s="20">
        <f t="shared" si="4"/>
        <v>0</v>
      </c>
    </row>
    <row r="103" spans="1:8" ht="12" customHeight="1" x14ac:dyDescent="0.2">
      <c r="A103" s="82" t="s">
        <v>465</v>
      </c>
      <c r="B103" s="22" t="s">
        <v>249</v>
      </c>
      <c r="C103" s="38" t="s">
        <v>3</v>
      </c>
      <c r="D103" s="20">
        <v>18</v>
      </c>
      <c r="E103" s="19"/>
      <c r="F103" s="19"/>
      <c r="G103" s="129"/>
      <c r="H103" s="20">
        <f t="shared" si="4"/>
        <v>0</v>
      </c>
    </row>
    <row r="104" spans="1:8" ht="12" customHeight="1" x14ac:dyDescent="0.2">
      <c r="A104" s="82" t="s">
        <v>466</v>
      </c>
      <c r="B104" s="39" t="s">
        <v>248</v>
      </c>
      <c r="C104" s="38" t="s">
        <v>3</v>
      </c>
      <c r="D104" s="20">
        <v>38</v>
      </c>
      <c r="E104" s="19"/>
      <c r="F104" s="19"/>
      <c r="G104" s="129"/>
      <c r="H104" s="20">
        <f t="shared" si="4"/>
        <v>0</v>
      </c>
    </row>
    <row r="105" spans="1:8" ht="24" customHeight="1" x14ac:dyDescent="0.2">
      <c r="A105" s="82" t="s">
        <v>467</v>
      </c>
      <c r="B105" s="39" t="s">
        <v>250</v>
      </c>
      <c r="C105" s="38" t="s">
        <v>3</v>
      </c>
      <c r="D105" s="20">
        <v>20</v>
      </c>
      <c r="E105" s="19"/>
      <c r="F105" s="19"/>
      <c r="G105" s="129"/>
      <c r="H105" s="20">
        <f t="shared" si="4"/>
        <v>0</v>
      </c>
    </row>
    <row r="106" spans="1:8" ht="12" customHeight="1" x14ac:dyDescent="0.2">
      <c r="A106" s="82"/>
      <c r="B106" s="39"/>
      <c r="C106" s="38"/>
      <c r="D106" s="20"/>
      <c r="E106" s="19"/>
      <c r="F106" s="19"/>
      <c r="G106" s="129"/>
      <c r="H106" s="20"/>
    </row>
    <row r="107" spans="1:8" s="11" customFormat="1" ht="12" customHeight="1" x14ac:dyDescent="0.2">
      <c r="A107" s="83" t="s">
        <v>169</v>
      </c>
      <c r="B107" s="42" t="s">
        <v>274</v>
      </c>
      <c r="C107" s="41"/>
      <c r="D107" s="29"/>
      <c r="E107" s="32"/>
      <c r="F107" s="32"/>
      <c r="G107" s="130"/>
      <c r="H107" s="29">
        <f>SUBTOTAL(9,H108:H117)</f>
        <v>0</v>
      </c>
    </row>
    <row r="108" spans="1:8" ht="12" customHeight="1" x14ac:dyDescent="0.2">
      <c r="A108" s="82" t="s">
        <v>468</v>
      </c>
      <c r="B108" s="22" t="s">
        <v>251</v>
      </c>
      <c r="C108" s="38" t="s">
        <v>4</v>
      </c>
      <c r="D108" s="20">
        <v>11.25</v>
      </c>
      <c r="E108" s="19"/>
      <c r="F108" s="19"/>
      <c r="G108" s="129"/>
      <c r="H108" s="20">
        <f t="shared" ref="H108:H116" si="6">ROUND(D108*G108,2)</f>
        <v>0</v>
      </c>
    </row>
    <row r="109" spans="1:8" ht="12" customHeight="1" x14ac:dyDescent="0.2">
      <c r="A109" s="82" t="s">
        <v>469</v>
      </c>
      <c r="B109" s="22" t="s">
        <v>252</v>
      </c>
      <c r="C109" s="38" t="s">
        <v>4</v>
      </c>
      <c r="D109" s="20">
        <v>332.91</v>
      </c>
      <c r="E109" s="19"/>
      <c r="F109" s="19"/>
      <c r="G109" s="129"/>
      <c r="H109" s="20">
        <f t="shared" si="6"/>
        <v>0</v>
      </c>
    </row>
    <row r="110" spans="1:8" ht="12" customHeight="1" x14ac:dyDescent="0.2">
      <c r="A110" s="82" t="s">
        <v>470</v>
      </c>
      <c r="B110" s="22" t="s">
        <v>253</v>
      </c>
      <c r="C110" s="38" t="s">
        <v>4</v>
      </c>
      <c r="D110" s="20">
        <v>44.12</v>
      </c>
      <c r="E110" s="19"/>
      <c r="F110" s="19"/>
      <c r="G110" s="129"/>
      <c r="H110" s="20">
        <f t="shared" si="6"/>
        <v>0</v>
      </c>
    </row>
    <row r="111" spans="1:8" ht="12" customHeight="1" x14ac:dyDescent="0.2">
      <c r="A111" s="82" t="s">
        <v>471</v>
      </c>
      <c r="B111" s="22" t="s">
        <v>254</v>
      </c>
      <c r="C111" s="38" t="s">
        <v>4</v>
      </c>
      <c r="D111" s="20">
        <v>3.66</v>
      </c>
      <c r="E111" s="19"/>
      <c r="F111" s="19"/>
      <c r="G111" s="129"/>
      <c r="H111" s="20">
        <f t="shared" si="6"/>
        <v>0</v>
      </c>
    </row>
    <row r="112" spans="1:8" ht="12" customHeight="1" x14ac:dyDescent="0.2">
      <c r="A112" s="82" t="s">
        <v>472</v>
      </c>
      <c r="B112" s="21" t="s">
        <v>255</v>
      </c>
      <c r="C112" s="38" t="s">
        <v>4</v>
      </c>
      <c r="D112" s="20">
        <v>60.95</v>
      </c>
      <c r="E112" s="19"/>
      <c r="F112" s="19"/>
      <c r="G112" s="129"/>
      <c r="H112" s="20">
        <f t="shared" si="6"/>
        <v>0</v>
      </c>
    </row>
    <row r="113" spans="1:8" ht="12" customHeight="1" x14ac:dyDescent="0.2">
      <c r="A113" s="82" t="s">
        <v>473</v>
      </c>
      <c r="B113" s="39" t="s">
        <v>257</v>
      </c>
      <c r="C113" s="38" t="s">
        <v>7</v>
      </c>
      <c r="D113" s="20">
        <v>187.2</v>
      </c>
      <c r="E113" s="19"/>
      <c r="F113" s="19"/>
      <c r="G113" s="129"/>
      <c r="H113" s="20">
        <f t="shared" si="6"/>
        <v>0</v>
      </c>
    </row>
    <row r="114" spans="1:8" ht="12" customHeight="1" x14ac:dyDescent="0.2">
      <c r="A114" s="82" t="s">
        <v>474</v>
      </c>
      <c r="B114" s="39" t="s">
        <v>258</v>
      </c>
      <c r="C114" s="38" t="s">
        <v>7</v>
      </c>
      <c r="D114" s="20">
        <v>244.63</v>
      </c>
      <c r="E114" s="19"/>
      <c r="F114" s="19"/>
      <c r="G114" s="129"/>
      <c r="H114" s="20">
        <f t="shared" si="6"/>
        <v>0</v>
      </c>
    </row>
    <row r="115" spans="1:8" ht="24.95" customHeight="1" x14ac:dyDescent="0.2">
      <c r="A115" s="82" t="s">
        <v>475</v>
      </c>
      <c r="B115" s="47" t="s">
        <v>134</v>
      </c>
      <c r="C115" s="46" t="s">
        <v>4</v>
      </c>
      <c r="D115" s="20">
        <v>449.56</v>
      </c>
      <c r="E115" s="19">
        <v>22.07</v>
      </c>
      <c r="F115" s="19" t="e">
        <f t="shared" ref="F115" si="7">ROUND(E115*(1+$F$7),2)</f>
        <v>#REF!</v>
      </c>
      <c r="G115" s="129"/>
      <c r="H115" s="20">
        <f t="shared" si="6"/>
        <v>0</v>
      </c>
    </row>
    <row r="116" spans="1:8" ht="12" customHeight="1" x14ac:dyDescent="0.2">
      <c r="A116" s="82" t="s">
        <v>476</v>
      </c>
      <c r="B116" s="39" t="s">
        <v>279</v>
      </c>
      <c r="C116" s="38" t="s">
        <v>4</v>
      </c>
      <c r="D116" s="20">
        <v>16.66</v>
      </c>
      <c r="E116" s="19"/>
      <c r="F116" s="19"/>
      <c r="G116" s="129"/>
      <c r="H116" s="20">
        <f t="shared" si="6"/>
        <v>0</v>
      </c>
    </row>
    <row r="117" spans="1:8" ht="12" customHeight="1" x14ac:dyDescent="0.2">
      <c r="A117" s="82"/>
      <c r="B117" s="39"/>
      <c r="C117" s="38"/>
      <c r="D117" s="20"/>
      <c r="E117" s="19"/>
      <c r="F117" s="19"/>
      <c r="G117" s="129"/>
      <c r="H117" s="20"/>
    </row>
    <row r="118" spans="1:8" s="11" customFormat="1" ht="12" customHeight="1" x14ac:dyDescent="0.2">
      <c r="A118" s="83" t="s">
        <v>170</v>
      </c>
      <c r="B118" s="28" t="s">
        <v>259</v>
      </c>
      <c r="C118" s="41"/>
      <c r="D118" s="29"/>
      <c r="E118" s="32"/>
      <c r="F118" s="32"/>
      <c r="G118" s="130"/>
      <c r="H118" s="29">
        <f>SUBTOTAL(9,H119:H133)</f>
        <v>0</v>
      </c>
    </row>
    <row r="119" spans="1:8" s="11" customFormat="1" ht="12" customHeight="1" x14ac:dyDescent="0.2">
      <c r="A119" s="83" t="s">
        <v>477</v>
      </c>
      <c r="B119" s="28" t="s">
        <v>271</v>
      </c>
      <c r="C119" s="41"/>
      <c r="D119" s="29"/>
      <c r="E119" s="32"/>
      <c r="F119" s="32"/>
      <c r="G119" s="130"/>
      <c r="H119" s="29"/>
    </row>
    <row r="120" spans="1:8" ht="24" customHeight="1" x14ac:dyDescent="0.2">
      <c r="A120" s="82" t="s">
        <v>478</v>
      </c>
      <c r="B120" s="39" t="s">
        <v>261</v>
      </c>
      <c r="C120" s="38" t="s">
        <v>4</v>
      </c>
      <c r="D120" s="20">
        <v>1675.6</v>
      </c>
      <c r="E120" s="19"/>
      <c r="F120" s="19"/>
      <c r="G120" s="129"/>
      <c r="H120" s="20">
        <f>ROUND(D120*G120,2)</f>
        <v>0</v>
      </c>
    </row>
    <row r="121" spans="1:8" ht="36" customHeight="1" x14ac:dyDescent="0.2">
      <c r="A121" s="82" t="s">
        <v>479</v>
      </c>
      <c r="B121" s="39" t="s">
        <v>266</v>
      </c>
      <c r="C121" s="38" t="s">
        <v>4</v>
      </c>
      <c r="D121" s="20">
        <v>1675.6</v>
      </c>
      <c r="E121" s="19"/>
      <c r="F121" s="19"/>
      <c r="G121" s="129"/>
      <c r="H121" s="20">
        <f>ROUND(D121*G121,2)</f>
        <v>0</v>
      </c>
    </row>
    <row r="122" spans="1:8" ht="12" customHeight="1" x14ac:dyDescent="0.2">
      <c r="A122" s="82" t="s">
        <v>480</v>
      </c>
      <c r="B122" s="22" t="s">
        <v>273</v>
      </c>
      <c r="C122" s="38" t="s">
        <v>4</v>
      </c>
      <c r="D122" s="20">
        <v>227.41</v>
      </c>
      <c r="E122" s="19"/>
      <c r="F122" s="19"/>
      <c r="G122" s="129"/>
      <c r="H122" s="20">
        <f>ROUND(D122*G122,2)</f>
        <v>0</v>
      </c>
    </row>
    <row r="123" spans="1:8" s="11" customFormat="1" ht="12" customHeight="1" x14ac:dyDescent="0.2">
      <c r="A123" s="83" t="s">
        <v>481</v>
      </c>
      <c r="B123" s="28" t="s">
        <v>48</v>
      </c>
      <c r="C123" s="41"/>
      <c r="D123" s="29"/>
      <c r="E123" s="32"/>
      <c r="F123" s="32"/>
      <c r="G123" s="130"/>
      <c r="H123" s="29"/>
    </row>
    <row r="124" spans="1:8" ht="36" customHeight="1" x14ac:dyDescent="0.2">
      <c r="A124" s="82" t="s">
        <v>482</v>
      </c>
      <c r="B124" s="39" t="s">
        <v>260</v>
      </c>
      <c r="C124" s="38" t="s">
        <v>4</v>
      </c>
      <c r="D124" s="20">
        <v>3035.02</v>
      </c>
      <c r="E124" s="19"/>
      <c r="F124" s="19"/>
      <c r="G124" s="129"/>
      <c r="H124" s="20">
        <f>ROUND(D124*G124,2)</f>
        <v>0</v>
      </c>
    </row>
    <row r="125" spans="1:8" ht="36" customHeight="1" x14ac:dyDescent="0.2">
      <c r="A125" s="82" t="s">
        <v>483</v>
      </c>
      <c r="B125" s="39" t="s">
        <v>263</v>
      </c>
      <c r="C125" s="38" t="s">
        <v>4</v>
      </c>
      <c r="D125" s="20">
        <v>857.58</v>
      </c>
      <c r="E125" s="19"/>
      <c r="F125" s="19"/>
      <c r="G125" s="129"/>
      <c r="H125" s="20">
        <f>ROUND(D125*G125,2)</f>
        <v>0</v>
      </c>
    </row>
    <row r="126" spans="1:8" ht="36" customHeight="1" x14ac:dyDescent="0.2">
      <c r="A126" s="82" t="s">
        <v>484</v>
      </c>
      <c r="B126" s="39" t="s">
        <v>269</v>
      </c>
      <c r="C126" s="38" t="s">
        <v>4</v>
      </c>
      <c r="D126" s="20">
        <v>857.58</v>
      </c>
      <c r="E126" s="19"/>
      <c r="F126" s="19"/>
      <c r="G126" s="129"/>
      <c r="H126" s="20">
        <f>ROUND(D126*G126,2)</f>
        <v>0</v>
      </c>
    </row>
    <row r="127" spans="1:8" ht="36" customHeight="1" x14ac:dyDescent="0.2">
      <c r="A127" s="82" t="s">
        <v>485</v>
      </c>
      <c r="B127" s="39" t="s">
        <v>264</v>
      </c>
      <c r="C127" s="38" t="s">
        <v>4</v>
      </c>
      <c r="D127" s="20">
        <v>2177.44</v>
      </c>
      <c r="E127" s="19"/>
      <c r="F127" s="19"/>
      <c r="G127" s="129"/>
      <c r="H127" s="20">
        <f>ROUND(D127*G127,2)</f>
        <v>0</v>
      </c>
    </row>
    <row r="128" spans="1:8" ht="12" customHeight="1" x14ac:dyDescent="0.2">
      <c r="A128" s="82" t="s">
        <v>486</v>
      </c>
      <c r="B128" s="47" t="s">
        <v>135</v>
      </c>
      <c r="C128" s="46" t="s">
        <v>7</v>
      </c>
      <c r="D128" s="20">
        <v>244.77</v>
      </c>
      <c r="E128" s="19">
        <v>23.07</v>
      </c>
      <c r="F128" s="19" t="e">
        <f t="shared" ref="F128" si="8">ROUND(E128*(1+$F$7),2)</f>
        <v>#REF!</v>
      </c>
      <c r="G128" s="129"/>
      <c r="H128" s="20">
        <f>ROUND(D128*G128,2)</f>
        <v>0</v>
      </c>
    </row>
    <row r="129" spans="1:8" s="11" customFormat="1" ht="12" customHeight="1" x14ac:dyDescent="0.2">
      <c r="A129" s="83" t="s">
        <v>487</v>
      </c>
      <c r="B129" s="42" t="s">
        <v>272</v>
      </c>
      <c r="C129" s="41"/>
      <c r="D129" s="29"/>
      <c r="E129" s="32"/>
      <c r="F129" s="32"/>
      <c r="G129" s="130"/>
      <c r="H129" s="29"/>
    </row>
    <row r="130" spans="1:8" ht="36" customHeight="1" x14ac:dyDescent="0.2">
      <c r="A130" s="82" t="s">
        <v>488</v>
      </c>
      <c r="B130" s="39" t="s">
        <v>262</v>
      </c>
      <c r="C130" s="38" t="s">
        <v>4</v>
      </c>
      <c r="D130" s="20">
        <v>645.80999999999995</v>
      </c>
      <c r="E130" s="19"/>
      <c r="F130" s="19"/>
      <c r="G130" s="129"/>
      <c r="H130" s="20">
        <f>ROUND(D130*G130,2)</f>
        <v>0</v>
      </c>
    </row>
    <row r="131" spans="1:8" ht="36" customHeight="1" x14ac:dyDescent="0.2">
      <c r="A131" s="82" t="s">
        <v>489</v>
      </c>
      <c r="B131" s="39" t="s">
        <v>265</v>
      </c>
      <c r="C131" s="38" t="s">
        <v>4</v>
      </c>
      <c r="D131" s="20">
        <v>645.80999999999995</v>
      </c>
      <c r="E131" s="19"/>
      <c r="F131" s="19"/>
      <c r="G131" s="129"/>
      <c r="H131" s="20">
        <f>ROUND(D131*G131,2)</f>
        <v>0</v>
      </c>
    </row>
    <row r="132" spans="1:8" ht="24" customHeight="1" x14ac:dyDescent="0.2">
      <c r="A132" s="82" t="s">
        <v>490</v>
      </c>
      <c r="B132" s="39" t="s">
        <v>270</v>
      </c>
      <c r="C132" s="38" t="s">
        <v>4</v>
      </c>
      <c r="D132" s="20">
        <v>57.6</v>
      </c>
      <c r="E132" s="19"/>
      <c r="F132" s="19"/>
      <c r="G132" s="129"/>
      <c r="H132" s="20">
        <f>ROUND(D132*G132,2)</f>
        <v>0</v>
      </c>
    </row>
    <row r="133" spans="1:8" ht="12" customHeight="1" x14ac:dyDescent="0.2">
      <c r="A133" s="82"/>
      <c r="B133" s="47"/>
      <c r="C133" s="46"/>
      <c r="D133" s="20"/>
      <c r="E133" s="19"/>
      <c r="F133" s="19"/>
      <c r="G133" s="129"/>
      <c r="H133" s="20"/>
    </row>
    <row r="134" spans="1:8" s="11" customFormat="1" ht="12" customHeight="1" x14ac:dyDescent="0.2">
      <c r="A134" s="83" t="s">
        <v>171</v>
      </c>
      <c r="B134" s="28" t="s">
        <v>275</v>
      </c>
      <c r="C134" s="48"/>
      <c r="D134" s="29"/>
      <c r="E134" s="29"/>
      <c r="F134" s="29"/>
      <c r="G134" s="130"/>
      <c r="H134" s="29">
        <f>SUBTOTAL(9,H135:H148)</f>
        <v>0</v>
      </c>
    </row>
    <row r="135" spans="1:8" ht="12" customHeight="1" x14ac:dyDescent="0.2">
      <c r="A135" s="82" t="s">
        <v>491</v>
      </c>
      <c r="B135" s="34" t="s">
        <v>201</v>
      </c>
      <c r="C135" s="33" t="s">
        <v>4</v>
      </c>
      <c r="D135" s="20">
        <v>1815.63</v>
      </c>
      <c r="E135" s="19"/>
      <c r="F135" s="19"/>
      <c r="G135" s="129"/>
      <c r="H135" s="20">
        <f t="shared" ref="H135:H147" si="9">ROUND(D135*G135,2)</f>
        <v>0</v>
      </c>
    </row>
    <row r="136" spans="1:8" ht="12" customHeight="1" x14ac:dyDescent="0.2">
      <c r="A136" s="82" t="s">
        <v>44</v>
      </c>
      <c r="B136" s="49" t="s">
        <v>54</v>
      </c>
      <c r="C136" s="50" t="s">
        <v>5</v>
      </c>
      <c r="D136" s="20">
        <v>90.78</v>
      </c>
      <c r="E136" s="20"/>
      <c r="F136" s="20"/>
      <c r="G136" s="129"/>
      <c r="H136" s="20">
        <f t="shared" si="9"/>
        <v>0</v>
      </c>
    </row>
    <row r="137" spans="1:8" ht="12" customHeight="1" x14ac:dyDescent="0.2">
      <c r="A137" s="82" t="s">
        <v>492</v>
      </c>
      <c r="B137" s="49" t="s">
        <v>280</v>
      </c>
      <c r="C137" s="50" t="s">
        <v>4</v>
      </c>
      <c r="D137" s="20">
        <v>1815.63</v>
      </c>
      <c r="E137" s="20"/>
      <c r="F137" s="20"/>
      <c r="G137" s="129"/>
      <c r="H137" s="20">
        <f t="shared" si="9"/>
        <v>0</v>
      </c>
    </row>
    <row r="138" spans="1:8" ht="12" customHeight="1" x14ac:dyDescent="0.2">
      <c r="A138" s="82" t="s">
        <v>493</v>
      </c>
      <c r="B138" s="49" t="s">
        <v>281</v>
      </c>
      <c r="C138" s="50" t="s">
        <v>6</v>
      </c>
      <c r="D138" s="20">
        <v>3995</v>
      </c>
      <c r="E138" s="20"/>
      <c r="F138" s="20"/>
      <c r="G138" s="129"/>
      <c r="H138" s="20">
        <f t="shared" si="9"/>
        <v>0</v>
      </c>
    </row>
    <row r="139" spans="1:8" ht="12" customHeight="1" x14ac:dyDescent="0.2">
      <c r="A139" s="82" t="s">
        <v>494</v>
      </c>
      <c r="B139" s="22" t="s">
        <v>28</v>
      </c>
      <c r="C139" s="18" t="s">
        <v>5</v>
      </c>
      <c r="D139" s="19">
        <v>181.56</v>
      </c>
      <c r="E139" s="19"/>
      <c r="F139" s="19"/>
      <c r="G139" s="129"/>
      <c r="H139" s="20">
        <f t="shared" si="9"/>
        <v>0</v>
      </c>
    </row>
    <row r="140" spans="1:8" ht="12" customHeight="1" x14ac:dyDescent="0.2">
      <c r="A140" s="82" t="s">
        <v>495</v>
      </c>
      <c r="B140" s="22" t="s">
        <v>282</v>
      </c>
      <c r="C140" s="50" t="s">
        <v>4</v>
      </c>
      <c r="D140" s="20">
        <v>1815.63</v>
      </c>
      <c r="E140" s="20"/>
      <c r="F140" s="20"/>
      <c r="G140" s="129"/>
      <c r="H140" s="20">
        <f t="shared" si="9"/>
        <v>0</v>
      </c>
    </row>
    <row r="141" spans="1:8" ht="36" customHeight="1" x14ac:dyDescent="0.2">
      <c r="A141" s="82" t="s">
        <v>496</v>
      </c>
      <c r="B141" s="51" t="s">
        <v>283</v>
      </c>
      <c r="C141" s="50" t="s">
        <v>4</v>
      </c>
      <c r="D141" s="20">
        <v>312.24</v>
      </c>
      <c r="E141" s="20"/>
      <c r="F141" s="20"/>
      <c r="G141" s="129"/>
      <c r="H141" s="20">
        <f t="shared" si="9"/>
        <v>0</v>
      </c>
    </row>
    <row r="142" spans="1:8" ht="36" customHeight="1" x14ac:dyDescent="0.2">
      <c r="A142" s="82" t="s">
        <v>497</v>
      </c>
      <c r="B142" s="53" t="s">
        <v>63</v>
      </c>
      <c r="C142" s="52" t="s">
        <v>4</v>
      </c>
      <c r="D142" s="20">
        <v>1913.24</v>
      </c>
      <c r="E142" s="19">
        <v>20.399999999999999</v>
      </c>
      <c r="F142" s="19" t="e">
        <f t="shared" ref="F142:F145" si="10">ROUND(E142*(1+$F$7),2)</f>
        <v>#REF!</v>
      </c>
      <c r="G142" s="129"/>
      <c r="H142" s="20">
        <f t="shared" si="9"/>
        <v>0</v>
      </c>
    </row>
    <row r="143" spans="1:8" ht="12" customHeight="1" x14ac:dyDescent="0.2">
      <c r="A143" s="82" t="s">
        <v>498</v>
      </c>
      <c r="B143" s="47" t="s">
        <v>133</v>
      </c>
      <c r="C143" s="46" t="s">
        <v>4</v>
      </c>
      <c r="D143" s="20">
        <v>312.24</v>
      </c>
      <c r="E143" s="19">
        <v>55.17</v>
      </c>
      <c r="F143" s="19" t="e">
        <f t="shared" si="10"/>
        <v>#REF!</v>
      </c>
      <c r="G143" s="129"/>
      <c r="H143" s="20">
        <f t="shared" si="9"/>
        <v>0</v>
      </c>
    </row>
    <row r="144" spans="1:8" ht="12" customHeight="1" x14ac:dyDescent="0.2">
      <c r="A144" s="82" t="s">
        <v>499</v>
      </c>
      <c r="B144" s="53" t="s">
        <v>12</v>
      </c>
      <c r="C144" s="52" t="s">
        <v>4</v>
      </c>
      <c r="D144" s="20">
        <v>1913.24</v>
      </c>
      <c r="E144" s="19">
        <v>82.14</v>
      </c>
      <c r="F144" s="19" t="e">
        <f t="shared" si="10"/>
        <v>#REF!</v>
      </c>
      <c r="G144" s="129"/>
      <c r="H144" s="20">
        <f t="shared" si="9"/>
        <v>0</v>
      </c>
    </row>
    <row r="145" spans="1:8" ht="12" customHeight="1" x14ac:dyDescent="0.2">
      <c r="A145" s="82" t="s">
        <v>500</v>
      </c>
      <c r="B145" s="53" t="s">
        <v>13</v>
      </c>
      <c r="C145" s="52" t="s">
        <v>7</v>
      </c>
      <c r="D145" s="20">
        <v>890.27</v>
      </c>
      <c r="E145" s="19">
        <v>13.48</v>
      </c>
      <c r="F145" s="19" t="e">
        <f t="shared" si="10"/>
        <v>#REF!</v>
      </c>
      <c r="G145" s="129"/>
      <c r="H145" s="20">
        <f t="shared" si="9"/>
        <v>0</v>
      </c>
    </row>
    <row r="146" spans="1:8" ht="12" customHeight="1" x14ac:dyDescent="0.2">
      <c r="A146" s="82" t="s">
        <v>501</v>
      </c>
      <c r="B146" s="22" t="s">
        <v>284</v>
      </c>
      <c r="C146" s="50" t="s">
        <v>4</v>
      </c>
      <c r="D146" s="20">
        <v>129.44</v>
      </c>
      <c r="E146" s="20"/>
      <c r="F146" s="20"/>
      <c r="G146" s="129"/>
      <c r="H146" s="20">
        <f t="shared" si="9"/>
        <v>0</v>
      </c>
    </row>
    <row r="147" spans="1:8" ht="12" customHeight="1" x14ac:dyDescent="0.2">
      <c r="A147" s="82" t="s">
        <v>502</v>
      </c>
      <c r="B147" s="47" t="s">
        <v>137</v>
      </c>
      <c r="C147" s="46" t="s">
        <v>7</v>
      </c>
      <c r="D147" s="20">
        <v>54.98</v>
      </c>
      <c r="E147" s="19">
        <v>55.17</v>
      </c>
      <c r="F147" s="19" t="e">
        <f>ROUND(E147*(1+$F$7),2)</f>
        <v>#REF!</v>
      </c>
      <c r="G147" s="129"/>
      <c r="H147" s="20">
        <f t="shared" si="9"/>
        <v>0</v>
      </c>
    </row>
    <row r="148" spans="1:8" ht="12" customHeight="1" x14ac:dyDescent="0.2">
      <c r="A148" s="82"/>
      <c r="B148" s="47"/>
      <c r="C148" s="46"/>
      <c r="D148" s="20"/>
      <c r="E148" s="19"/>
      <c r="F148" s="19"/>
      <c r="G148" s="129"/>
      <c r="H148" s="20"/>
    </row>
    <row r="149" spans="1:8" s="11" customFormat="1" ht="12" customHeight="1" x14ac:dyDescent="0.2">
      <c r="A149" s="83" t="s">
        <v>172</v>
      </c>
      <c r="B149" s="55" t="s">
        <v>8</v>
      </c>
      <c r="C149" s="54"/>
      <c r="D149" s="29"/>
      <c r="E149" s="32"/>
      <c r="F149" s="32"/>
      <c r="G149" s="130"/>
      <c r="H149" s="29">
        <f>SUBTOTAL(9,H150:H164)</f>
        <v>0</v>
      </c>
    </row>
    <row r="150" spans="1:8" s="11" customFormat="1" ht="12" customHeight="1" x14ac:dyDescent="0.2">
      <c r="A150" s="83" t="s">
        <v>503</v>
      </c>
      <c r="B150" s="55" t="s">
        <v>48</v>
      </c>
      <c r="C150" s="54"/>
      <c r="D150" s="29"/>
      <c r="E150" s="32"/>
      <c r="F150" s="32"/>
      <c r="G150" s="129"/>
      <c r="H150" s="20"/>
    </row>
    <row r="151" spans="1:8" ht="12" customHeight="1" x14ac:dyDescent="0.2">
      <c r="A151" s="82" t="s">
        <v>504</v>
      </c>
      <c r="B151" s="56" t="s">
        <v>127</v>
      </c>
      <c r="C151" s="57" t="s">
        <v>4</v>
      </c>
      <c r="D151" s="19">
        <v>2177.44</v>
      </c>
      <c r="E151" s="19"/>
      <c r="F151" s="19"/>
      <c r="G151" s="129"/>
      <c r="H151" s="20">
        <f>ROUND(D151*G151,2)</f>
        <v>0</v>
      </c>
    </row>
    <row r="152" spans="1:8" ht="12" customHeight="1" x14ac:dyDescent="0.2">
      <c r="A152" s="82" t="s">
        <v>505</v>
      </c>
      <c r="B152" s="56" t="s">
        <v>130</v>
      </c>
      <c r="C152" s="57" t="s">
        <v>4</v>
      </c>
      <c r="D152" s="19">
        <v>2823.25</v>
      </c>
      <c r="E152" s="19"/>
      <c r="F152" s="19"/>
      <c r="G152" s="129"/>
      <c r="H152" s="20">
        <f>ROUND(D152*G152,2)</f>
        <v>0</v>
      </c>
    </row>
    <row r="153" spans="1:8" ht="24.95" customHeight="1" x14ac:dyDescent="0.2">
      <c r="A153" s="82" t="s">
        <v>506</v>
      </c>
      <c r="B153" s="56" t="s">
        <v>129</v>
      </c>
      <c r="C153" s="57" t="s">
        <v>4</v>
      </c>
      <c r="D153" s="19">
        <v>1376.25</v>
      </c>
      <c r="E153" s="19"/>
      <c r="F153" s="19"/>
      <c r="G153" s="129"/>
      <c r="H153" s="20">
        <f>ROUND(D153*G153,2)</f>
        <v>0</v>
      </c>
    </row>
    <row r="154" spans="1:8" s="11" customFormat="1" ht="12" customHeight="1" x14ac:dyDescent="0.2">
      <c r="A154" s="83" t="s">
        <v>507</v>
      </c>
      <c r="B154" s="55" t="s">
        <v>271</v>
      </c>
      <c r="C154" s="54"/>
      <c r="D154" s="29"/>
      <c r="E154" s="32"/>
      <c r="F154" s="32"/>
      <c r="G154" s="130"/>
      <c r="H154" s="29"/>
    </row>
    <row r="155" spans="1:8" ht="12" customHeight="1" x14ac:dyDescent="0.2">
      <c r="A155" s="82" t="s">
        <v>508</v>
      </c>
      <c r="B155" s="25" t="s">
        <v>131</v>
      </c>
      <c r="C155" s="18" t="s">
        <v>4</v>
      </c>
      <c r="D155" s="19">
        <v>1903.01</v>
      </c>
      <c r="E155" s="19">
        <v>24.99</v>
      </c>
      <c r="F155" s="19" t="e">
        <f>ROUND(E155*(1+$F$7),2)</f>
        <v>#REF!</v>
      </c>
      <c r="G155" s="129"/>
      <c r="H155" s="20">
        <f>ROUND(D155*G155,2)</f>
        <v>0</v>
      </c>
    </row>
    <row r="156" spans="1:8" ht="12" customHeight="1" x14ac:dyDescent="0.2">
      <c r="A156" s="82" t="s">
        <v>509</v>
      </c>
      <c r="B156" s="25" t="s">
        <v>128</v>
      </c>
      <c r="C156" s="18" t="s">
        <v>4</v>
      </c>
      <c r="D156" s="19">
        <v>1903.01</v>
      </c>
      <c r="E156" s="19">
        <v>25.99</v>
      </c>
      <c r="F156" s="19" t="e">
        <f>ROUND(E156*(1+$F$7),2)</f>
        <v>#REF!</v>
      </c>
      <c r="G156" s="129"/>
      <c r="H156" s="20">
        <f>ROUND(D156*G156,2)</f>
        <v>0</v>
      </c>
    </row>
    <row r="157" spans="1:8" s="11" customFormat="1" ht="12" customHeight="1" x14ac:dyDescent="0.2">
      <c r="A157" s="83" t="s">
        <v>510</v>
      </c>
      <c r="B157" s="58" t="s">
        <v>287</v>
      </c>
      <c r="C157" s="36"/>
      <c r="D157" s="32"/>
      <c r="E157" s="32"/>
      <c r="F157" s="32"/>
      <c r="G157" s="130"/>
      <c r="H157" s="29"/>
    </row>
    <row r="158" spans="1:8" ht="12" customHeight="1" x14ac:dyDescent="0.2">
      <c r="A158" s="82" t="s">
        <v>511</v>
      </c>
      <c r="B158" s="25" t="s">
        <v>291</v>
      </c>
      <c r="C158" s="46" t="s">
        <v>4</v>
      </c>
      <c r="D158" s="20">
        <v>1018.9</v>
      </c>
      <c r="E158" s="19">
        <v>30.07</v>
      </c>
      <c r="F158" s="19" t="e">
        <f>ROUND(E158*(1+$F$7),2)</f>
        <v>#REF!</v>
      </c>
      <c r="G158" s="129"/>
      <c r="H158" s="20">
        <f>ROUND(D158*G158,2)</f>
        <v>0</v>
      </c>
    </row>
    <row r="159" spans="1:8" ht="12" customHeight="1" x14ac:dyDescent="0.2">
      <c r="A159" s="82" t="s">
        <v>512</v>
      </c>
      <c r="B159" s="47" t="s">
        <v>292</v>
      </c>
      <c r="C159" s="46" t="s">
        <v>4</v>
      </c>
      <c r="D159" s="20">
        <v>163.38</v>
      </c>
      <c r="E159" s="19">
        <v>30.07</v>
      </c>
      <c r="F159" s="19" t="e">
        <f>ROUND(E159*(1+$F$7),2)</f>
        <v>#REF!</v>
      </c>
      <c r="G159" s="129"/>
      <c r="H159" s="20">
        <f>ROUND(D159*G159,2)</f>
        <v>0</v>
      </c>
    </row>
    <row r="160" spans="1:8" s="11" customFormat="1" ht="12" customHeight="1" x14ac:dyDescent="0.2">
      <c r="A160" s="83" t="s">
        <v>513</v>
      </c>
      <c r="B160" s="58" t="s">
        <v>290</v>
      </c>
      <c r="C160" s="36"/>
      <c r="D160" s="32"/>
      <c r="E160" s="32"/>
      <c r="F160" s="32"/>
      <c r="G160" s="130"/>
      <c r="H160" s="29"/>
    </row>
    <row r="161" spans="1:8" ht="12" customHeight="1" x14ac:dyDescent="0.2">
      <c r="A161" s="82" t="s">
        <v>514</v>
      </c>
      <c r="B161" s="25" t="s">
        <v>291</v>
      </c>
      <c r="C161" s="18" t="s">
        <v>4</v>
      </c>
      <c r="D161" s="19">
        <v>326.89</v>
      </c>
      <c r="E161" s="19"/>
      <c r="F161" s="19"/>
      <c r="G161" s="129"/>
      <c r="H161" s="20">
        <f>ROUND(D161*G161,2)</f>
        <v>0</v>
      </c>
    </row>
    <row r="162" spans="1:8" s="11" customFormat="1" ht="12" customHeight="1" x14ac:dyDescent="0.2">
      <c r="A162" s="83" t="s">
        <v>515</v>
      </c>
      <c r="B162" s="58" t="s">
        <v>294</v>
      </c>
      <c r="C162" s="36"/>
      <c r="D162" s="32"/>
      <c r="E162" s="32"/>
      <c r="F162" s="32"/>
      <c r="G162" s="130"/>
      <c r="H162" s="29"/>
    </row>
    <row r="163" spans="1:8" ht="12" customHeight="1" x14ac:dyDescent="0.2">
      <c r="A163" s="82" t="s">
        <v>516</v>
      </c>
      <c r="B163" s="22" t="s">
        <v>293</v>
      </c>
      <c r="C163" s="46" t="s">
        <v>7</v>
      </c>
      <c r="D163" s="20">
        <v>745</v>
      </c>
      <c r="E163" s="19"/>
      <c r="F163" s="19"/>
      <c r="G163" s="129"/>
      <c r="H163" s="20">
        <f>ROUND(D163*G163,2)</f>
        <v>0</v>
      </c>
    </row>
    <row r="164" spans="1:8" ht="12" customHeight="1" x14ac:dyDescent="0.2">
      <c r="A164" s="82"/>
      <c r="B164" s="47"/>
      <c r="C164" s="46"/>
      <c r="D164" s="20"/>
      <c r="E164" s="19"/>
      <c r="F164" s="19"/>
      <c r="G164" s="129"/>
      <c r="H164" s="20"/>
    </row>
    <row r="165" spans="1:8" s="11" customFormat="1" ht="12" customHeight="1" x14ac:dyDescent="0.2">
      <c r="A165" s="83" t="s">
        <v>173</v>
      </c>
      <c r="B165" s="28" t="s">
        <v>43</v>
      </c>
      <c r="C165" s="28"/>
      <c r="D165" s="29"/>
      <c r="E165" s="29"/>
      <c r="F165" s="29"/>
      <c r="G165" s="130"/>
      <c r="H165" s="29">
        <f>SUBTOTAL(9,H166:H253)</f>
        <v>0</v>
      </c>
    </row>
    <row r="166" spans="1:8" s="11" customFormat="1" ht="12" customHeight="1" x14ac:dyDescent="0.2">
      <c r="A166" s="83" t="s">
        <v>517</v>
      </c>
      <c r="B166" s="59" t="s">
        <v>296</v>
      </c>
      <c r="C166" s="59"/>
      <c r="D166" s="60"/>
      <c r="E166" s="60"/>
      <c r="F166" s="60"/>
      <c r="G166" s="131"/>
      <c r="H166" s="60"/>
    </row>
    <row r="167" spans="1:8" ht="12" customHeight="1" x14ac:dyDescent="0.2">
      <c r="A167" s="82" t="s">
        <v>518</v>
      </c>
      <c r="B167" s="26" t="s">
        <v>66</v>
      </c>
      <c r="C167" s="27" t="s">
        <v>3</v>
      </c>
      <c r="D167" s="20">
        <v>1</v>
      </c>
      <c r="E167" s="19">
        <v>2024.75</v>
      </c>
      <c r="F167" s="19" t="e">
        <f>ROUND(E167*(1+$F$7),2)</f>
        <v>#REF!</v>
      </c>
      <c r="G167" s="129"/>
      <c r="H167" s="20">
        <f t="shared" ref="H167:H176" si="11">ROUND(D167*G167,2)</f>
        <v>0</v>
      </c>
    </row>
    <row r="168" spans="1:8" ht="12" customHeight="1" x14ac:dyDescent="0.2">
      <c r="A168" s="82" t="s">
        <v>519</v>
      </c>
      <c r="B168" s="26" t="s">
        <v>295</v>
      </c>
      <c r="C168" s="27" t="s">
        <v>3</v>
      </c>
      <c r="D168" s="20">
        <v>1</v>
      </c>
      <c r="E168" s="19"/>
      <c r="F168" s="19"/>
      <c r="G168" s="129"/>
      <c r="H168" s="20">
        <f t="shared" si="11"/>
        <v>0</v>
      </c>
    </row>
    <row r="169" spans="1:8" ht="12" customHeight="1" x14ac:dyDescent="0.2">
      <c r="A169" s="82" t="s">
        <v>520</v>
      </c>
      <c r="B169" s="26" t="s">
        <v>297</v>
      </c>
      <c r="C169" s="27" t="s">
        <v>3</v>
      </c>
      <c r="D169" s="20">
        <v>1</v>
      </c>
      <c r="E169" s="19"/>
      <c r="F169" s="19"/>
      <c r="G169" s="129"/>
      <c r="H169" s="20">
        <f t="shared" si="11"/>
        <v>0</v>
      </c>
    </row>
    <row r="170" spans="1:8" ht="12" customHeight="1" x14ac:dyDescent="0.2">
      <c r="A170" s="82" t="s">
        <v>521</v>
      </c>
      <c r="B170" s="26" t="s">
        <v>19</v>
      </c>
      <c r="C170" s="27" t="s">
        <v>3</v>
      </c>
      <c r="D170" s="20">
        <v>1</v>
      </c>
      <c r="E170" s="19"/>
      <c r="F170" s="19"/>
      <c r="G170" s="129"/>
      <c r="H170" s="20">
        <f t="shared" si="11"/>
        <v>0</v>
      </c>
    </row>
    <row r="171" spans="1:8" ht="12" customHeight="1" x14ac:dyDescent="0.2">
      <c r="A171" s="82" t="s">
        <v>522</v>
      </c>
      <c r="B171" s="22" t="s">
        <v>298</v>
      </c>
      <c r="C171" s="27" t="s">
        <v>3</v>
      </c>
      <c r="D171" s="20">
        <v>1</v>
      </c>
      <c r="E171" s="19"/>
      <c r="F171" s="19"/>
      <c r="G171" s="129"/>
      <c r="H171" s="20">
        <f t="shared" si="11"/>
        <v>0</v>
      </c>
    </row>
    <row r="172" spans="1:8" ht="12" customHeight="1" x14ac:dyDescent="0.2">
      <c r="A172" s="82" t="s">
        <v>523</v>
      </c>
      <c r="B172" s="22" t="s">
        <v>72</v>
      </c>
      <c r="C172" s="27" t="s">
        <v>3</v>
      </c>
      <c r="D172" s="20">
        <v>1</v>
      </c>
      <c r="E172" s="19"/>
      <c r="F172" s="19"/>
      <c r="G172" s="129"/>
      <c r="H172" s="20">
        <f t="shared" si="11"/>
        <v>0</v>
      </c>
    </row>
    <row r="173" spans="1:8" ht="24" customHeight="1" x14ac:dyDescent="0.2">
      <c r="A173" s="82" t="s">
        <v>524</v>
      </c>
      <c r="B173" s="37" t="s">
        <v>11</v>
      </c>
      <c r="C173" s="27" t="s">
        <v>3</v>
      </c>
      <c r="D173" s="20">
        <v>4</v>
      </c>
      <c r="E173" s="19"/>
      <c r="F173" s="19"/>
      <c r="G173" s="129"/>
      <c r="H173" s="20">
        <f t="shared" si="11"/>
        <v>0</v>
      </c>
    </row>
    <row r="174" spans="1:8" ht="24" customHeight="1" x14ac:dyDescent="0.2">
      <c r="A174" s="82" t="s">
        <v>525</v>
      </c>
      <c r="B174" s="37" t="s">
        <v>299</v>
      </c>
      <c r="C174" s="27" t="s">
        <v>3</v>
      </c>
      <c r="D174" s="20">
        <v>3</v>
      </c>
      <c r="E174" s="19"/>
      <c r="F174" s="19"/>
      <c r="G174" s="129"/>
      <c r="H174" s="20">
        <f t="shared" si="11"/>
        <v>0</v>
      </c>
    </row>
    <row r="175" spans="1:8" ht="12" customHeight="1" x14ac:dyDescent="0.2">
      <c r="A175" s="82" t="s">
        <v>526</v>
      </c>
      <c r="B175" s="26" t="s">
        <v>300</v>
      </c>
      <c r="C175" s="27" t="s">
        <v>6</v>
      </c>
      <c r="D175" s="20">
        <v>10.75</v>
      </c>
      <c r="E175" s="19"/>
      <c r="F175" s="19"/>
      <c r="G175" s="129"/>
      <c r="H175" s="20">
        <f t="shared" si="11"/>
        <v>0</v>
      </c>
    </row>
    <row r="176" spans="1:8" ht="12" customHeight="1" x14ac:dyDescent="0.2">
      <c r="A176" s="82" t="s">
        <v>527</v>
      </c>
      <c r="B176" s="22" t="s">
        <v>301</v>
      </c>
      <c r="C176" s="27" t="s">
        <v>3</v>
      </c>
      <c r="D176" s="20">
        <v>15</v>
      </c>
      <c r="E176" s="19"/>
      <c r="F176" s="19"/>
      <c r="G176" s="129"/>
      <c r="H176" s="20">
        <f t="shared" si="11"/>
        <v>0</v>
      </c>
    </row>
    <row r="177" spans="1:8" s="11" customFormat="1" ht="12" customHeight="1" x14ac:dyDescent="0.2">
      <c r="A177" s="83" t="s">
        <v>528</v>
      </c>
      <c r="B177" s="61" t="s">
        <v>304</v>
      </c>
      <c r="C177" s="62"/>
      <c r="D177" s="29"/>
      <c r="E177" s="32"/>
      <c r="F177" s="32"/>
      <c r="G177" s="130"/>
      <c r="H177" s="29"/>
    </row>
    <row r="178" spans="1:8" ht="24" customHeight="1" x14ac:dyDescent="0.2">
      <c r="A178" s="82" t="s">
        <v>529</v>
      </c>
      <c r="B178" s="26" t="s">
        <v>67</v>
      </c>
      <c r="C178" s="27" t="s">
        <v>3</v>
      </c>
      <c r="D178" s="63">
        <v>1</v>
      </c>
      <c r="E178" s="19" t="e">
        <f>VLOOKUP(#REF!,#REF!,4,FALSE)</f>
        <v>#REF!</v>
      </c>
      <c r="F178" s="19" t="e">
        <f>ROUND(E178*(1+$F$7),2)</f>
        <v>#REF!</v>
      </c>
      <c r="G178" s="129"/>
      <c r="H178" s="20">
        <f t="shared" ref="H178:H183" si="12">ROUND(D178*G178,2)</f>
        <v>0</v>
      </c>
    </row>
    <row r="179" spans="1:8" ht="24" customHeight="1" x14ac:dyDescent="0.2">
      <c r="A179" s="82" t="s">
        <v>530</v>
      </c>
      <c r="B179" s="26" t="s">
        <v>302</v>
      </c>
      <c r="C179" s="57" t="s">
        <v>3</v>
      </c>
      <c r="D179" s="19">
        <v>3</v>
      </c>
      <c r="E179" s="19"/>
      <c r="F179" s="19"/>
      <c r="G179" s="129"/>
      <c r="H179" s="20">
        <f t="shared" si="12"/>
        <v>0</v>
      </c>
    </row>
    <row r="180" spans="1:8" ht="24" customHeight="1" x14ac:dyDescent="0.2">
      <c r="A180" s="82" t="s">
        <v>531</v>
      </c>
      <c r="B180" s="26" t="s">
        <v>303</v>
      </c>
      <c r="C180" s="57" t="s">
        <v>3</v>
      </c>
      <c r="D180" s="19">
        <v>1</v>
      </c>
      <c r="E180" s="19"/>
      <c r="F180" s="19"/>
      <c r="G180" s="129"/>
      <c r="H180" s="20">
        <f t="shared" si="12"/>
        <v>0</v>
      </c>
    </row>
    <row r="181" spans="1:8" ht="24.95" customHeight="1" x14ac:dyDescent="0.2">
      <c r="A181" s="82" t="s">
        <v>532</v>
      </c>
      <c r="B181" s="26" t="s">
        <v>56</v>
      </c>
      <c r="C181" s="27" t="s">
        <v>3</v>
      </c>
      <c r="D181" s="20">
        <v>2</v>
      </c>
      <c r="E181" s="19"/>
      <c r="F181" s="19"/>
      <c r="G181" s="129"/>
      <c r="H181" s="20">
        <f t="shared" si="12"/>
        <v>0</v>
      </c>
    </row>
    <row r="182" spans="1:8" ht="12" customHeight="1" x14ac:dyDescent="0.2">
      <c r="A182" s="82" t="s">
        <v>533</v>
      </c>
      <c r="B182" s="22" t="s">
        <v>361</v>
      </c>
      <c r="C182" s="27" t="s">
        <v>3</v>
      </c>
      <c r="D182" s="20">
        <v>1</v>
      </c>
      <c r="E182" s="19"/>
      <c r="F182" s="19"/>
      <c r="G182" s="129"/>
      <c r="H182" s="20">
        <f t="shared" si="12"/>
        <v>0</v>
      </c>
    </row>
    <row r="183" spans="1:8" ht="12" customHeight="1" x14ac:dyDescent="0.2">
      <c r="A183" s="82" t="s">
        <v>534</v>
      </c>
      <c r="B183" s="22" t="s">
        <v>362</v>
      </c>
      <c r="C183" s="27" t="s">
        <v>3</v>
      </c>
      <c r="D183" s="20">
        <v>1</v>
      </c>
      <c r="E183" s="19"/>
      <c r="F183" s="19"/>
      <c r="G183" s="129"/>
      <c r="H183" s="20">
        <f t="shared" si="12"/>
        <v>0</v>
      </c>
    </row>
    <row r="184" spans="1:8" s="11" customFormat="1" x14ac:dyDescent="0.2">
      <c r="A184" s="83" t="s">
        <v>535</v>
      </c>
      <c r="B184" s="61" t="s">
        <v>306</v>
      </c>
      <c r="C184" s="64"/>
      <c r="D184" s="32"/>
      <c r="E184" s="32"/>
      <c r="F184" s="32"/>
      <c r="G184" s="130"/>
      <c r="H184" s="29"/>
    </row>
    <row r="185" spans="1:8" ht="12" customHeight="1" x14ac:dyDescent="0.2">
      <c r="A185" s="82" t="s">
        <v>536</v>
      </c>
      <c r="B185" s="26" t="s">
        <v>58</v>
      </c>
      <c r="C185" s="57" t="s">
        <v>7</v>
      </c>
      <c r="D185" s="20">
        <v>2100</v>
      </c>
      <c r="E185" s="19"/>
      <c r="F185" s="19"/>
      <c r="G185" s="129"/>
      <c r="H185" s="20">
        <f t="shared" ref="H185:H195" si="13">ROUND(D185*G185,2)</f>
        <v>0</v>
      </c>
    </row>
    <row r="186" spans="1:8" ht="12" customHeight="1" x14ac:dyDescent="0.2">
      <c r="A186" s="82" t="s">
        <v>537</v>
      </c>
      <c r="B186" s="26" t="s">
        <v>57</v>
      </c>
      <c r="C186" s="57" t="s">
        <v>7</v>
      </c>
      <c r="D186" s="20">
        <v>1225</v>
      </c>
      <c r="E186" s="19">
        <v>5.31</v>
      </c>
      <c r="F186" s="19" t="e">
        <f>ROUND(E186*(1+$F$7),2)</f>
        <v>#REF!</v>
      </c>
      <c r="G186" s="129"/>
      <c r="H186" s="20">
        <f t="shared" si="13"/>
        <v>0</v>
      </c>
    </row>
    <row r="187" spans="1:8" ht="22.5" x14ac:dyDescent="0.2">
      <c r="A187" s="82" t="s">
        <v>538</v>
      </c>
      <c r="B187" s="26" t="s">
        <v>305</v>
      </c>
      <c r="C187" s="57" t="s">
        <v>7</v>
      </c>
      <c r="D187" s="19">
        <v>200</v>
      </c>
      <c r="E187" s="19"/>
      <c r="F187" s="19"/>
      <c r="G187" s="129"/>
      <c r="H187" s="20">
        <f t="shared" si="13"/>
        <v>0</v>
      </c>
    </row>
    <row r="188" spans="1:8" x14ac:dyDescent="0.2">
      <c r="A188" s="82" t="s">
        <v>539</v>
      </c>
      <c r="B188" s="22" t="s">
        <v>307</v>
      </c>
      <c r="C188" s="57" t="s">
        <v>7</v>
      </c>
      <c r="D188" s="19">
        <v>120</v>
      </c>
      <c r="E188" s="19"/>
      <c r="F188" s="19"/>
      <c r="G188" s="129"/>
      <c r="H188" s="20">
        <f t="shared" si="13"/>
        <v>0</v>
      </c>
    </row>
    <row r="189" spans="1:8" ht="12" customHeight="1" x14ac:dyDescent="0.2">
      <c r="A189" s="82" t="s">
        <v>540</v>
      </c>
      <c r="B189" s="22" t="s">
        <v>317</v>
      </c>
      <c r="C189" s="65" t="s">
        <v>3</v>
      </c>
      <c r="D189" s="63">
        <v>303</v>
      </c>
      <c r="E189" s="19">
        <v>142.78</v>
      </c>
      <c r="F189" s="19" t="e">
        <f>ROUND(E189*(1+$F$7),2)</f>
        <v>#REF!</v>
      </c>
      <c r="G189" s="129"/>
      <c r="H189" s="20">
        <f t="shared" si="13"/>
        <v>0</v>
      </c>
    </row>
    <row r="190" spans="1:8" x14ac:dyDescent="0.2">
      <c r="A190" s="82" t="s">
        <v>541</v>
      </c>
      <c r="B190" s="26" t="s">
        <v>71</v>
      </c>
      <c r="C190" s="65" t="s">
        <v>3</v>
      </c>
      <c r="D190" s="20">
        <v>191</v>
      </c>
      <c r="E190" s="19"/>
      <c r="F190" s="19"/>
      <c r="G190" s="129"/>
      <c r="H190" s="20">
        <f t="shared" si="13"/>
        <v>0</v>
      </c>
    </row>
    <row r="191" spans="1:8" x14ac:dyDescent="0.2">
      <c r="A191" s="82" t="s">
        <v>542</v>
      </c>
      <c r="B191" s="26" t="s">
        <v>308</v>
      </c>
      <c r="C191" s="57" t="s">
        <v>3</v>
      </c>
      <c r="D191" s="19">
        <v>53</v>
      </c>
      <c r="E191" s="19"/>
      <c r="F191" s="19"/>
      <c r="G191" s="129"/>
      <c r="H191" s="20">
        <f t="shared" si="13"/>
        <v>0</v>
      </c>
    </row>
    <row r="192" spans="1:8" x14ac:dyDescent="0.2">
      <c r="A192" s="82" t="s">
        <v>543</v>
      </c>
      <c r="B192" s="22" t="s">
        <v>318</v>
      </c>
      <c r="C192" s="57" t="s">
        <v>3</v>
      </c>
      <c r="D192" s="19">
        <v>6</v>
      </c>
      <c r="E192" s="19"/>
      <c r="F192" s="19"/>
      <c r="G192" s="129"/>
      <c r="H192" s="20">
        <f t="shared" si="13"/>
        <v>0</v>
      </c>
    </row>
    <row r="193" spans="1:8" x14ac:dyDescent="0.2">
      <c r="A193" s="82" t="s">
        <v>544</v>
      </c>
      <c r="B193" s="26" t="s">
        <v>309</v>
      </c>
      <c r="C193" s="57" t="s">
        <v>3</v>
      </c>
      <c r="D193" s="19">
        <v>3</v>
      </c>
      <c r="E193" s="19"/>
      <c r="F193" s="19"/>
      <c r="G193" s="129"/>
      <c r="H193" s="20">
        <f t="shared" si="13"/>
        <v>0</v>
      </c>
    </row>
    <row r="194" spans="1:8" x14ac:dyDescent="0.2">
      <c r="A194" s="82" t="s">
        <v>545</v>
      </c>
      <c r="B194" s="26" t="s">
        <v>310</v>
      </c>
      <c r="C194" s="57" t="s">
        <v>3</v>
      </c>
      <c r="D194" s="19">
        <v>44</v>
      </c>
      <c r="E194" s="19"/>
      <c r="F194" s="19"/>
      <c r="G194" s="129"/>
      <c r="H194" s="20">
        <f t="shared" si="13"/>
        <v>0</v>
      </c>
    </row>
    <row r="195" spans="1:8" x14ac:dyDescent="0.2">
      <c r="A195" s="82" t="s">
        <v>546</v>
      </c>
      <c r="B195" s="22" t="s">
        <v>311</v>
      </c>
      <c r="C195" s="57" t="s">
        <v>7</v>
      </c>
      <c r="D195" s="19">
        <v>434</v>
      </c>
      <c r="E195" s="19"/>
      <c r="F195" s="19"/>
      <c r="G195" s="129"/>
      <c r="H195" s="20">
        <f t="shared" si="13"/>
        <v>0</v>
      </c>
    </row>
    <row r="196" spans="1:8" s="11" customFormat="1" ht="12" customHeight="1" x14ac:dyDescent="0.2">
      <c r="A196" s="83" t="s">
        <v>547</v>
      </c>
      <c r="B196" s="59" t="s">
        <v>312</v>
      </c>
      <c r="C196" s="59"/>
      <c r="D196" s="60"/>
      <c r="E196" s="60"/>
      <c r="F196" s="60"/>
      <c r="G196" s="131"/>
      <c r="H196" s="60"/>
    </row>
    <row r="197" spans="1:8" ht="12" customHeight="1" x14ac:dyDescent="0.2">
      <c r="A197" s="82" t="s">
        <v>548</v>
      </c>
      <c r="B197" s="26" t="s">
        <v>70</v>
      </c>
      <c r="C197" s="57" t="s">
        <v>9</v>
      </c>
      <c r="D197" s="20">
        <v>3900</v>
      </c>
      <c r="E197" s="19">
        <v>2.72</v>
      </c>
      <c r="F197" s="19" t="e">
        <f>ROUND(E197*(1+$F$7),2)</f>
        <v>#REF!</v>
      </c>
      <c r="G197" s="129"/>
      <c r="H197" s="20">
        <f t="shared" ref="H197:H206" si="14">ROUND(D197*G197,2)</f>
        <v>0</v>
      </c>
    </row>
    <row r="198" spans="1:8" ht="12" customHeight="1" x14ac:dyDescent="0.2">
      <c r="A198" s="82" t="s">
        <v>549</v>
      </c>
      <c r="B198" s="26" t="s">
        <v>69</v>
      </c>
      <c r="C198" s="57" t="s">
        <v>7</v>
      </c>
      <c r="D198" s="20">
        <v>4520</v>
      </c>
      <c r="E198" s="19">
        <v>3.85</v>
      </c>
      <c r="F198" s="19" t="e">
        <f>ROUND(E198*(1+$F$7),2)</f>
        <v>#REF!</v>
      </c>
      <c r="G198" s="129"/>
      <c r="H198" s="20">
        <f t="shared" si="14"/>
        <v>0</v>
      </c>
    </row>
    <row r="199" spans="1:8" ht="12" customHeight="1" x14ac:dyDescent="0.2">
      <c r="A199" s="82" t="s">
        <v>550</v>
      </c>
      <c r="B199" s="26" t="s">
        <v>316</v>
      </c>
      <c r="C199" s="57" t="s">
        <v>7</v>
      </c>
      <c r="D199" s="20">
        <v>1560</v>
      </c>
      <c r="E199" s="19"/>
      <c r="F199" s="19"/>
      <c r="G199" s="129"/>
      <c r="H199" s="20">
        <f t="shared" si="14"/>
        <v>0</v>
      </c>
    </row>
    <row r="200" spans="1:8" ht="12" customHeight="1" x14ac:dyDescent="0.2">
      <c r="A200" s="82" t="s">
        <v>551</v>
      </c>
      <c r="B200" s="26" t="s">
        <v>68</v>
      </c>
      <c r="C200" s="57" t="s">
        <v>10</v>
      </c>
      <c r="D200" s="20">
        <v>194.13</v>
      </c>
      <c r="E200" s="19">
        <v>5.08</v>
      </c>
      <c r="F200" s="19" t="e">
        <f>ROUND(E200*(1+$F$7),2)</f>
        <v>#REF!</v>
      </c>
      <c r="G200" s="129"/>
      <c r="H200" s="20">
        <f t="shared" si="14"/>
        <v>0</v>
      </c>
    </row>
    <row r="201" spans="1:8" ht="12" customHeight="1" x14ac:dyDescent="0.2">
      <c r="A201" s="82" t="s">
        <v>552</v>
      </c>
      <c r="B201" s="26" t="s">
        <v>313</v>
      </c>
      <c r="C201" s="57" t="s">
        <v>7</v>
      </c>
      <c r="D201" s="20">
        <v>473</v>
      </c>
      <c r="E201" s="19"/>
      <c r="F201" s="19"/>
      <c r="G201" s="129"/>
      <c r="H201" s="20">
        <f t="shared" si="14"/>
        <v>0</v>
      </c>
    </row>
    <row r="202" spans="1:8" ht="12" customHeight="1" x14ac:dyDescent="0.2">
      <c r="A202" s="82" t="s">
        <v>553</v>
      </c>
      <c r="B202" s="26" t="s">
        <v>314</v>
      </c>
      <c r="C202" s="57" t="s">
        <v>7</v>
      </c>
      <c r="D202" s="19">
        <v>542</v>
      </c>
      <c r="E202" s="19"/>
      <c r="F202" s="19"/>
      <c r="G202" s="129"/>
      <c r="H202" s="20">
        <f t="shared" si="14"/>
        <v>0</v>
      </c>
    </row>
    <row r="203" spans="1:8" ht="12" customHeight="1" x14ac:dyDescent="0.2">
      <c r="A203" s="82" t="s">
        <v>554</v>
      </c>
      <c r="B203" s="26" t="s">
        <v>315</v>
      </c>
      <c r="C203" s="57" t="s">
        <v>7</v>
      </c>
      <c r="D203" s="19">
        <v>296</v>
      </c>
      <c r="E203" s="19"/>
      <c r="F203" s="19"/>
      <c r="G203" s="129"/>
      <c r="H203" s="20">
        <f t="shared" si="14"/>
        <v>0</v>
      </c>
    </row>
    <row r="204" spans="1:8" ht="12" customHeight="1" x14ac:dyDescent="0.2">
      <c r="A204" s="82" t="s">
        <v>555</v>
      </c>
      <c r="B204" s="26" t="s">
        <v>80</v>
      </c>
      <c r="C204" s="57" t="s">
        <v>3</v>
      </c>
      <c r="D204" s="19">
        <v>285</v>
      </c>
      <c r="E204" s="19"/>
      <c r="F204" s="19"/>
      <c r="G204" s="129"/>
      <c r="H204" s="20">
        <f t="shared" si="14"/>
        <v>0</v>
      </c>
    </row>
    <row r="205" spans="1:8" ht="12" customHeight="1" x14ac:dyDescent="0.2">
      <c r="A205" s="82" t="s">
        <v>556</v>
      </c>
      <c r="B205" s="22" t="s">
        <v>319</v>
      </c>
      <c r="C205" s="57" t="s">
        <v>7</v>
      </c>
      <c r="D205" s="19">
        <v>610</v>
      </c>
      <c r="E205" s="19"/>
      <c r="F205" s="19"/>
      <c r="G205" s="129"/>
      <c r="H205" s="20">
        <f t="shared" si="14"/>
        <v>0</v>
      </c>
    </row>
    <row r="206" spans="1:8" ht="12" customHeight="1" x14ac:dyDescent="0.2">
      <c r="A206" s="82" t="s">
        <v>557</v>
      </c>
      <c r="B206" s="22" t="s">
        <v>320</v>
      </c>
      <c r="C206" s="57" t="s">
        <v>7</v>
      </c>
      <c r="D206" s="19">
        <v>180</v>
      </c>
      <c r="E206" s="19"/>
      <c r="F206" s="19"/>
      <c r="G206" s="129"/>
      <c r="H206" s="20">
        <f t="shared" si="14"/>
        <v>0</v>
      </c>
    </row>
    <row r="207" spans="1:8" ht="12" customHeight="1" x14ac:dyDescent="0.2">
      <c r="A207" s="82" t="s">
        <v>558</v>
      </c>
      <c r="B207" s="59" t="s">
        <v>330</v>
      </c>
      <c r="C207" s="59"/>
      <c r="D207" s="60"/>
      <c r="E207" s="60"/>
      <c r="F207" s="60"/>
      <c r="G207" s="131"/>
      <c r="H207" s="60"/>
    </row>
    <row r="208" spans="1:8" x14ac:dyDescent="0.2">
      <c r="A208" s="82" t="s">
        <v>559</v>
      </c>
      <c r="B208" s="22" t="s">
        <v>321</v>
      </c>
      <c r="C208" s="57" t="s">
        <v>3</v>
      </c>
      <c r="D208" s="20">
        <v>38</v>
      </c>
      <c r="E208" s="19"/>
      <c r="F208" s="19"/>
      <c r="G208" s="129"/>
      <c r="H208" s="20">
        <f t="shared" ref="H208:H214" si="15">ROUND(D208*G208,2)</f>
        <v>0</v>
      </c>
    </row>
    <row r="209" spans="1:8" x14ac:dyDescent="0.2">
      <c r="A209" s="82" t="s">
        <v>560</v>
      </c>
      <c r="B209" s="22" t="s">
        <v>322</v>
      </c>
      <c r="C209" s="57" t="s">
        <v>3</v>
      </c>
      <c r="D209" s="20">
        <v>52</v>
      </c>
      <c r="E209" s="19"/>
      <c r="F209" s="19"/>
      <c r="G209" s="129"/>
      <c r="H209" s="20">
        <f t="shared" si="15"/>
        <v>0</v>
      </c>
    </row>
    <row r="210" spans="1:8" x14ac:dyDescent="0.2">
      <c r="A210" s="82" t="s">
        <v>561</v>
      </c>
      <c r="B210" s="22" t="s">
        <v>323</v>
      </c>
      <c r="C210" s="57" t="s">
        <v>3</v>
      </c>
      <c r="D210" s="20">
        <v>7</v>
      </c>
      <c r="E210" s="19"/>
      <c r="F210" s="19"/>
      <c r="G210" s="129"/>
      <c r="H210" s="20">
        <f t="shared" si="15"/>
        <v>0</v>
      </c>
    </row>
    <row r="211" spans="1:8" x14ac:dyDescent="0.2">
      <c r="A211" s="82" t="s">
        <v>562</v>
      </c>
      <c r="B211" s="22" t="s">
        <v>324</v>
      </c>
      <c r="C211" s="57" t="s">
        <v>3</v>
      </c>
      <c r="D211" s="20">
        <v>3</v>
      </c>
      <c r="E211" s="19"/>
      <c r="F211" s="19"/>
      <c r="G211" s="129"/>
      <c r="H211" s="20">
        <f t="shared" si="15"/>
        <v>0</v>
      </c>
    </row>
    <row r="212" spans="1:8" x14ac:dyDescent="0.2">
      <c r="A212" s="82" t="s">
        <v>563</v>
      </c>
      <c r="B212" s="22" t="s">
        <v>325</v>
      </c>
      <c r="C212" s="57" t="s">
        <v>3</v>
      </c>
      <c r="D212" s="20">
        <v>1</v>
      </c>
      <c r="E212" s="19"/>
      <c r="F212" s="19"/>
      <c r="G212" s="129"/>
      <c r="H212" s="20">
        <f t="shared" si="15"/>
        <v>0</v>
      </c>
    </row>
    <row r="213" spans="1:8" x14ac:dyDescent="0.2">
      <c r="A213" s="82" t="s">
        <v>564</v>
      </c>
      <c r="B213" s="22" t="s">
        <v>326</v>
      </c>
      <c r="C213" s="57" t="s">
        <v>3</v>
      </c>
      <c r="D213" s="20">
        <v>1</v>
      </c>
      <c r="E213" s="19"/>
      <c r="F213" s="19"/>
      <c r="G213" s="129"/>
      <c r="H213" s="20">
        <f t="shared" si="15"/>
        <v>0</v>
      </c>
    </row>
    <row r="214" spans="1:8" x14ac:dyDescent="0.2">
      <c r="A214" s="82" t="s">
        <v>565</v>
      </c>
      <c r="B214" s="22" t="s">
        <v>327</v>
      </c>
      <c r="C214" s="57" t="s">
        <v>3</v>
      </c>
      <c r="D214" s="20">
        <v>1</v>
      </c>
      <c r="E214" s="19"/>
      <c r="F214" s="19"/>
      <c r="G214" s="129"/>
      <c r="H214" s="20">
        <f t="shared" si="15"/>
        <v>0</v>
      </c>
    </row>
    <row r="215" spans="1:8" s="11" customFormat="1" ht="12" customHeight="1" x14ac:dyDescent="0.2">
      <c r="A215" s="83" t="s">
        <v>566</v>
      </c>
      <c r="B215" s="59" t="s">
        <v>37</v>
      </c>
      <c r="C215" s="59"/>
      <c r="D215" s="60"/>
      <c r="E215" s="60"/>
      <c r="F215" s="60"/>
      <c r="G215" s="131"/>
      <c r="H215" s="60"/>
    </row>
    <row r="216" spans="1:8" ht="12" customHeight="1" x14ac:dyDescent="0.2">
      <c r="A216" s="82" t="s">
        <v>567</v>
      </c>
      <c r="B216" s="26" t="s">
        <v>73</v>
      </c>
      <c r="C216" s="57" t="s">
        <v>3</v>
      </c>
      <c r="D216" s="19">
        <v>26</v>
      </c>
      <c r="E216" s="19"/>
      <c r="F216" s="19"/>
      <c r="G216" s="129"/>
      <c r="H216" s="20">
        <f t="shared" ref="H216:H221" si="16">ROUND(D216*G216,2)</f>
        <v>0</v>
      </c>
    </row>
    <row r="217" spans="1:8" ht="12" customHeight="1" x14ac:dyDescent="0.2">
      <c r="A217" s="82" t="s">
        <v>568</v>
      </c>
      <c r="B217" s="26" t="s">
        <v>74</v>
      </c>
      <c r="C217" s="57" t="s">
        <v>3</v>
      </c>
      <c r="D217" s="19">
        <v>10</v>
      </c>
      <c r="E217" s="19">
        <v>13.13</v>
      </c>
      <c r="F217" s="19" t="e">
        <f>ROUND(E217*(1+$F$7),2)</f>
        <v>#REF!</v>
      </c>
      <c r="G217" s="129"/>
      <c r="H217" s="20">
        <f t="shared" si="16"/>
        <v>0</v>
      </c>
    </row>
    <row r="218" spans="1:8" ht="12" customHeight="1" x14ac:dyDescent="0.2">
      <c r="A218" s="82" t="s">
        <v>569</v>
      </c>
      <c r="B218" s="26" t="s">
        <v>14</v>
      </c>
      <c r="C218" s="57" t="s">
        <v>3</v>
      </c>
      <c r="D218" s="19">
        <v>151</v>
      </c>
      <c r="E218" s="19">
        <v>22.56</v>
      </c>
      <c r="F218" s="19" t="e">
        <f>ROUND(E218*(1+$F$7),2)</f>
        <v>#REF!</v>
      </c>
      <c r="G218" s="129"/>
      <c r="H218" s="20">
        <f t="shared" si="16"/>
        <v>0</v>
      </c>
    </row>
    <row r="219" spans="1:8" ht="12" customHeight="1" x14ac:dyDescent="0.2">
      <c r="A219" s="82" t="s">
        <v>570</v>
      </c>
      <c r="B219" s="22" t="s">
        <v>328</v>
      </c>
      <c r="C219" s="57" t="s">
        <v>3</v>
      </c>
      <c r="D219" s="19">
        <v>27</v>
      </c>
      <c r="E219" s="19"/>
      <c r="F219" s="19"/>
      <c r="G219" s="129"/>
      <c r="H219" s="20">
        <f t="shared" si="16"/>
        <v>0</v>
      </c>
    </row>
    <row r="220" spans="1:8" ht="12" customHeight="1" x14ac:dyDescent="0.2">
      <c r="A220" s="82" t="s">
        <v>571</v>
      </c>
      <c r="B220" s="22" t="s">
        <v>329</v>
      </c>
      <c r="C220" s="57" t="s">
        <v>3</v>
      </c>
      <c r="D220" s="19">
        <v>30</v>
      </c>
      <c r="E220" s="19"/>
      <c r="F220" s="19"/>
      <c r="G220" s="129"/>
      <c r="H220" s="20">
        <f t="shared" si="16"/>
        <v>0</v>
      </c>
    </row>
    <row r="221" spans="1:8" ht="12" customHeight="1" x14ac:dyDescent="0.2">
      <c r="A221" s="82" t="s">
        <v>572</v>
      </c>
      <c r="B221" s="26" t="s">
        <v>75</v>
      </c>
      <c r="C221" s="65" t="s">
        <v>3</v>
      </c>
      <c r="D221" s="20">
        <v>36</v>
      </c>
      <c r="E221" s="19">
        <v>6.96</v>
      </c>
      <c r="F221" s="19" t="e">
        <f>ROUND(E221*(1+$F$7),2)</f>
        <v>#REF!</v>
      </c>
      <c r="G221" s="129"/>
      <c r="H221" s="20">
        <f t="shared" si="16"/>
        <v>0</v>
      </c>
    </row>
    <row r="222" spans="1:8" s="11" customFormat="1" ht="12" customHeight="1" x14ac:dyDescent="0.2">
      <c r="A222" s="83" t="s">
        <v>573</v>
      </c>
      <c r="B222" s="59" t="s">
        <v>49</v>
      </c>
      <c r="C222" s="59"/>
      <c r="D222" s="60"/>
      <c r="E222" s="60"/>
      <c r="F222" s="60"/>
      <c r="G222" s="131"/>
      <c r="H222" s="60"/>
    </row>
    <row r="223" spans="1:8" ht="24" customHeight="1" x14ac:dyDescent="0.2">
      <c r="A223" s="82" t="s">
        <v>574</v>
      </c>
      <c r="B223" s="26" t="s">
        <v>331</v>
      </c>
      <c r="C223" s="57" t="s">
        <v>3</v>
      </c>
      <c r="D223" s="20">
        <v>259</v>
      </c>
      <c r="E223" s="19"/>
      <c r="F223" s="19"/>
      <c r="G223" s="129"/>
      <c r="H223" s="20">
        <f t="shared" ref="H223:H233" si="17">ROUND(D223*G223,2)</f>
        <v>0</v>
      </c>
    </row>
    <row r="224" spans="1:8" ht="12" customHeight="1" x14ac:dyDescent="0.2">
      <c r="A224" s="82" t="s">
        <v>575</v>
      </c>
      <c r="B224" s="66" t="s">
        <v>76</v>
      </c>
      <c r="C224" s="57" t="s">
        <v>3</v>
      </c>
      <c r="D224" s="19">
        <v>230</v>
      </c>
      <c r="E224" s="19">
        <v>152.53</v>
      </c>
      <c r="F224" s="19" t="e">
        <f>ROUND(E224*(1+$F$7),2)</f>
        <v>#REF!</v>
      </c>
      <c r="G224" s="129"/>
      <c r="H224" s="20">
        <f t="shared" si="17"/>
        <v>0</v>
      </c>
    </row>
    <row r="225" spans="1:8" ht="12" customHeight="1" x14ac:dyDescent="0.2">
      <c r="A225" s="82" t="s">
        <v>576</v>
      </c>
      <c r="B225" s="66" t="s">
        <v>77</v>
      </c>
      <c r="C225" s="27" t="s">
        <v>3</v>
      </c>
      <c r="D225" s="20">
        <v>288</v>
      </c>
      <c r="E225" s="19">
        <v>1161.4000000000001</v>
      </c>
      <c r="F225" s="19" t="e">
        <f>ROUND(E225*(1+$F$7),2)</f>
        <v>#REF!</v>
      </c>
      <c r="G225" s="129"/>
      <c r="H225" s="20">
        <f t="shared" si="17"/>
        <v>0</v>
      </c>
    </row>
    <row r="226" spans="1:8" ht="24" customHeight="1" x14ac:dyDescent="0.2">
      <c r="A226" s="82" t="s">
        <v>577</v>
      </c>
      <c r="B226" s="67" t="s">
        <v>333</v>
      </c>
      <c r="C226" s="27" t="s">
        <v>3</v>
      </c>
      <c r="D226" s="20">
        <v>115</v>
      </c>
      <c r="E226" s="19"/>
      <c r="F226" s="19"/>
      <c r="G226" s="129"/>
      <c r="H226" s="20">
        <f t="shared" si="17"/>
        <v>0</v>
      </c>
    </row>
    <row r="227" spans="1:8" ht="12" customHeight="1" x14ac:dyDescent="0.2">
      <c r="A227" s="82" t="s">
        <v>578</v>
      </c>
      <c r="B227" s="22" t="s">
        <v>334</v>
      </c>
      <c r="C227" s="27" t="s">
        <v>3</v>
      </c>
      <c r="D227" s="20">
        <v>144</v>
      </c>
      <c r="E227" s="19"/>
      <c r="F227" s="19"/>
      <c r="G227" s="129"/>
      <c r="H227" s="20">
        <f t="shared" si="17"/>
        <v>0</v>
      </c>
    </row>
    <row r="228" spans="1:8" ht="12" customHeight="1" x14ac:dyDescent="0.2">
      <c r="A228" s="82" t="s">
        <v>579</v>
      </c>
      <c r="B228" s="22" t="s">
        <v>332</v>
      </c>
      <c r="C228" s="57" t="s">
        <v>3</v>
      </c>
      <c r="D228" s="20">
        <v>28</v>
      </c>
      <c r="E228" s="19"/>
      <c r="F228" s="19"/>
      <c r="G228" s="129"/>
      <c r="H228" s="20">
        <f t="shared" si="17"/>
        <v>0</v>
      </c>
    </row>
    <row r="229" spans="1:8" ht="12" customHeight="1" x14ac:dyDescent="0.2">
      <c r="A229" s="82" t="s">
        <v>580</v>
      </c>
      <c r="B229" s="21" t="s">
        <v>335</v>
      </c>
      <c r="C229" s="57" t="s">
        <v>3</v>
      </c>
      <c r="D229" s="20">
        <v>44</v>
      </c>
      <c r="E229" s="19"/>
      <c r="F229" s="19"/>
      <c r="G229" s="129"/>
      <c r="H229" s="20">
        <f t="shared" si="17"/>
        <v>0</v>
      </c>
    </row>
    <row r="230" spans="1:8" ht="12" customHeight="1" x14ac:dyDescent="0.2">
      <c r="A230" s="82" t="s">
        <v>581</v>
      </c>
      <c r="B230" s="21" t="s">
        <v>336</v>
      </c>
      <c r="C230" s="57" t="s">
        <v>3</v>
      </c>
      <c r="D230" s="20">
        <v>44</v>
      </c>
      <c r="E230" s="19"/>
      <c r="F230" s="19"/>
      <c r="G230" s="129"/>
      <c r="H230" s="20">
        <f t="shared" si="17"/>
        <v>0</v>
      </c>
    </row>
    <row r="231" spans="1:8" ht="12" customHeight="1" x14ac:dyDescent="0.2">
      <c r="A231" s="82" t="s">
        <v>582</v>
      </c>
      <c r="B231" s="21" t="s">
        <v>337</v>
      </c>
      <c r="C231" s="57" t="s">
        <v>3</v>
      </c>
      <c r="D231" s="20">
        <v>44</v>
      </c>
      <c r="E231" s="19"/>
      <c r="F231" s="19"/>
      <c r="G231" s="129"/>
      <c r="H231" s="20">
        <f t="shared" si="17"/>
        <v>0</v>
      </c>
    </row>
    <row r="232" spans="1:8" ht="12" customHeight="1" x14ac:dyDescent="0.2">
      <c r="A232" s="82" t="s">
        <v>583</v>
      </c>
      <c r="B232" s="26" t="s">
        <v>338</v>
      </c>
      <c r="C232" s="57" t="s">
        <v>3</v>
      </c>
      <c r="D232" s="20">
        <v>44</v>
      </c>
      <c r="E232" s="19"/>
      <c r="F232" s="19"/>
      <c r="G232" s="129"/>
      <c r="H232" s="20">
        <f t="shared" si="17"/>
        <v>0</v>
      </c>
    </row>
    <row r="233" spans="1:8" ht="12" customHeight="1" x14ac:dyDescent="0.2">
      <c r="A233" s="82" t="s">
        <v>584</v>
      </c>
      <c r="B233" s="26" t="s">
        <v>339</v>
      </c>
      <c r="C233" s="57" t="s">
        <v>3</v>
      </c>
      <c r="D233" s="20">
        <v>44</v>
      </c>
      <c r="E233" s="19"/>
      <c r="F233" s="19"/>
      <c r="G233" s="129"/>
      <c r="H233" s="20">
        <f t="shared" si="17"/>
        <v>0</v>
      </c>
    </row>
    <row r="234" spans="1:8" s="11" customFormat="1" ht="12" customHeight="1" x14ac:dyDescent="0.2">
      <c r="A234" s="83" t="s">
        <v>585</v>
      </c>
      <c r="B234" s="61" t="s">
        <v>342</v>
      </c>
      <c r="C234" s="64"/>
      <c r="D234" s="29"/>
      <c r="E234" s="32"/>
      <c r="F234" s="32"/>
      <c r="G234" s="130"/>
      <c r="H234" s="29"/>
    </row>
    <row r="235" spans="1:8" ht="12" customHeight="1" x14ac:dyDescent="0.2">
      <c r="A235" s="82" t="s">
        <v>586</v>
      </c>
      <c r="B235" s="26" t="s">
        <v>78</v>
      </c>
      <c r="C235" s="57" t="s">
        <v>7</v>
      </c>
      <c r="D235" s="19">
        <v>214</v>
      </c>
      <c r="E235" s="19">
        <v>29.01</v>
      </c>
      <c r="F235" s="19" t="e">
        <f t="shared" ref="F235:F239" si="18">ROUND(E235*(1+$F$7),2)</f>
        <v>#REF!</v>
      </c>
      <c r="G235" s="129"/>
      <c r="H235" s="20">
        <f t="shared" ref="H235:H240" si="19">ROUND(D235*G235,2)</f>
        <v>0</v>
      </c>
    </row>
    <row r="236" spans="1:8" ht="12" customHeight="1" x14ac:dyDescent="0.2">
      <c r="A236" s="82" t="s">
        <v>587</v>
      </c>
      <c r="B236" s="26" t="s">
        <v>79</v>
      </c>
      <c r="C236" s="57" t="s">
        <v>7</v>
      </c>
      <c r="D236" s="19">
        <v>437</v>
      </c>
      <c r="E236" s="19">
        <v>37.340000000000003</v>
      </c>
      <c r="F236" s="19" t="e">
        <f t="shared" si="18"/>
        <v>#REF!</v>
      </c>
      <c r="G236" s="129"/>
      <c r="H236" s="20">
        <f t="shared" si="19"/>
        <v>0</v>
      </c>
    </row>
    <row r="237" spans="1:8" ht="12" customHeight="1" x14ac:dyDescent="0.2">
      <c r="A237" s="82" t="s">
        <v>588</v>
      </c>
      <c r="B237" s="26" t="s">
        <v>16</v>
      </c>
      <c r="C237" s="57" t="s">
        <v>7</v>
      </c>
      <c r="D237" s="19">
        <v>289</v>
      </c>
      <c r="E237" s="19">
        <v>45.52</v>
      </c>
      <c r="F237" s="19" t="e">
        <f t="shared" si="18"/>
        <v>#REF!</v>
      </c>
      <c r="G237" s="129"/>
      <c r="H237" s="20">
        <f t="shared" si="19"/>
        <v>0</v>
      </c>
    </row>
    <row r="238" spans="1:8" ht="24.95" customHeight="1" x14ac:dyDescent="0.2">
      <c r="A238" s="82" t="s">
        <v>589</v>
      </c>
      <c r="B238" s="26" t="s">
        <v>59</v>
      </c>
      <c r="C238" s="57" t="s">
        <v>3</v>
      </c>
      <c r="D238" s="19">
        <v>63</v>
      </c>
      <c r="E238" s="19">
        <v>17.95</v>
      </c>
      <c r="F238" s="19" t="e">
        <f t="shared" si="18"/>
        <v>#REF!</v>
      </c>
      <c r="G238" s="129"/>
      <c r="H238" s="20">
        <f t="shared" si="19"/>
        <v>0</v>
      </c>
    </row>
    <row r="239" spans="1:8" ht="12" customHeight="1" x14ac:dyDescent="0.2">
      <c r="A239" s="82" t="s">
        <v>590</v>
      </c>
      <c r="B239" s="26" t="s">
        <v>340</v>
      </c>
      <c r="C239" s="57" t="s">
        <v>3</v>
      </c>
      <c r="D239" s="19">
        <v>22</v>
      </c>
      <c r="E239" s="19">
        <v>50.55</v>
      </c>
      <c r="F239" s="19" t="e">
        <f t="shared" si="18"/>
        <v>#REF!</v>
      </c>
      <c r="G239" s="129"/>
      <c r="H239" s="20">
        <f t="shared" si="19"/>
        <v>0</v>
      </c>
    </row>
    <row r="240" spans="1:8" ht="12" customHeight="1" x14ac:dyDescent="0.2">
      <c r="A240" s="82" t="s">
        <v>591</v>
      </c>
      <c r="B240" s="26" t="s">
        <v>341</v>
      </c>
      <c r="C240" s="57" t="s">
        <v>3</v>
      </c>
      <c r="D240" s="19">
        <v>1</v>
      </c>
      <c r="E240" s="19"/>
      <c r="F240" s="19"/>
      <c r="G240" s="129"/>
      <c r="H240" s="20">
        <f t="shared" si="19"/>
        <v>0</v>
      </c>
    </row>
    <row r="241" spans="1:8" s="11" customFormat="1" ht="12" customHeight="1" x14ac:dyDescent="0.2">
      <c r="A241" s="83" t="s">
        <v>592</v>
      </c>
      <c r="B241" s="61" t="s">
        <v>343</v>
      </c>
      <c r="C241" s="64"/>
      <c r="D241" s="32"/>
      <c r="E241" s="32"/>
      <c r="F241" s="32"/>
      <c r="G241" s="130"/>
      <c r="H241" s="29"/>
    </row>
    <row r="242" spans="1:8" ht="12" customHeight="1" x14ac:dyDescent="0.2">
      <c r="A242" s="82" t="s">
        <v>593</v>
      </c>
      <c r="B242" s="22" t="s">
        <v>344</v>
      </c>
      <c r="C242" s="57" t="s">
        <v>3</v>
      </c>
      <c r="D242" s="19">
        <v>1</v>
      </c>
      <c r="E242" s="19"/>
      <c r="F242" s="19"/>
      <c r="G242" s="129"/>
      <c r="H242" s="20">
        <f>ROUND(D242*G242,2)</f>
        <v>0</v>
      </c>
    </row>
    <row r="243" spans="1:8" ht="12" customHeight="1" x14ac:dyDescent="0.2">
      <c r="A243" s="82" t="s">
        <v>594</v>
      </c>
      <c r="B243" s="22" t="s">
        <v>345</v>
      </c>
      <c r="C243" s="57" t="s">
        <v>3</v>
      </c>
      <c r="D243" s="19">
        <v>2</v>
      </c>
      <c r="E243" s="19"/>
      <c r="F243" s="19"/>
      <c r="G243" s="129"/>
      <c r="H243" s="20">
        <f>ROUND(D243*G243,2)</f>
        <v>0</v>
      </c>
    </row>
    <row r="244" spans="1:8" ht="12" customHeight="1" x14ac:dyDescent="0.2">
      <c r="A244" s="82" t="s">
        <v>595</v>
      </c>
      <c r="B244" s="22" t="s">
        <v>346</v>
      </c>
      <c r="C244" s="57" t="s">
        <v>3</v>
      </c>
      <c r="D244" s="19">
        <v>7</v>
      </c>
      <c r="E244" s="19"/>
      <c r="F244" s="19"/>
      <c r="G244" s="129"/>
      <c r="H244" s="20">
        <f>ROUND(D244*G244,2)</f>
        <v>0</v>
      </c>
    </row>
    <row r="245" spans="1:8" ht="12" customHeight="1" x14ac:dyDescent="0.2">
      <c r="A245" s="82" t="s">
        <v>596</v>
      </c>
      <c r="B245" s="22" t="s">
        <v>347</v>
      </c>
      <c r="C245" s="57" t="s">
        <v>3</v>
      </c>
      <c r="D245" s="19">
        <v>7</v>
      </c>
      <c r="E245" s="19"/>
      <c r="F245" s="19"/>
      <c r="G245" s="129"/>
      <c r="H245" s="20">
        <f>ROUND(D245*G245,2)</f>
        <v>0</v>
      </c>
    </row>
    <row r="246" spans="1:8" ht="12" customHeight="1" x14ac:dyDescent="0.2">
      <c r="A246" s="82" t="s">
        <v>597</v>
      </c>
      <c r="B246" s="22" t="s">
        <v>348</v>
      </c>
      <c r="C246" s="57" t="s">
        <v>3</v>
      </c>
      <c r="D246" s="19">
        <v>6</v>
      </c>
      <c r="E246" s="19"/>
      <c r="F246" s="19"/>
      <c r="G246" s="129"/>
      <c r="H246" s="20">
        <f>ROUND(D246*G246,2)</f>
        <v>0</v>
      </c>
    </row>
    <row r="247" spans="1:8" s="11" customFormat="1" ht="12" customHeight="1" x14ac:dyDescent="0.2">
      <c r="A247" s="83" t="s">
        <v>598</v>
      </c>
      <c r="B247" s="35" t="s">
        <v>277</v>
      </c>
      <c r="C247" s="64"/>
      <c r="D247" s="32"/>
      <c r="E247" s="32"/>
      <c r="F247" s="32"/>
      <c r="G247" s="130"/>
      <c r="H247" s="29"/>
    </row>
    <row r="248" spans="1:8" ht="12" customHeight="1" x14ac:dyDescent="0.2">
      <c r="A248" s="82" t="s">
        <v>599</v>
      </c>
      <c r="B248" s="22" t="s">
        <v>349</v>
      </c>
      <c r="C248" s="57" t="s">
        <v>350</v>
      </c>
      <c r="D248" s="19">
        <v>1</v>
      </c>
      <c r="E248" s="19"/>
      <c r="F248" s="19"/>
      <c r="G248" s="129"/>
      <c r="H248" s="20">
        <f>ROUND(D248*G248,2)</f>
        <v>0</v>
      </c>
    </row>
    <row r="249" spans="1:8" ht="12" customHeight="1" x14ac:dyDescent="0.2">
      <c r="A249" s="82" t="s">
        <v>600</v>
      </c>
      <c r="B249" s="22" t="s">
        <v>351</v>
      </c>
      <c r="C249" s="57" t="s">
        <v>3</v>
      </c>
      <c r="D249" s="19">
        <v>1</v>
      </c>
      <c r="E249" s="19"/>
      <c r="F249" s="19"/>
      <c r="G249" s="129"/>
      <c r="H249" s="20">
        <f>ROUND(D249*G249,2)</f>
        <v>0</v>
      </c>
    </row>
    <row r="250" spans="1:8" ht="12" customHeight="1" x14ac:dyDescent="0.2">
      <c r="A250" s="82" t="s">
        <v>601</v>
      </c>
      <c r="B250" s="40" t="s">
        <v>352</v>
      </c>
      <c r="C250" s="57" t="s">
        <v>3</v>
      </c>
      <c r="D250" s="19">
        <v>2</v>
      </c>
      <c r="E250" s="19"/>
      <c r="F250" s="19"/>
      <c r="G250" s="129"/>
      <c r="H250" s="20">
        <f>ROUND(D250*G250,2)</f>
        <v>0</v>
      </c>
    </row>
    <row r="251" spans="1:8" ht="12" customHeight="1" x14ac:dyDescent="0.2">
      <c r="A251" s="82" t="s">
        <v>602</v>
      </c>
      <c r="B251" s="40" t="s">
        <v>353</v>
      </c>
      <c r="C251" s="57" t="s">
        <v>3</v>
      </c>
      <c r="D251" s="19">
        <v>2</v>
      </c>
      <c r="E251" s="19"/>
      <c r="F251" s="19"/>
      <c r="G251" s="129"/>
      <c r="H251" s="20">
        <f>ROUND(D251*G251,2)</f>
        <v>0</v>
      </c>
    </row>
    <row r="252" spans="1:8" ht="12" customHeight="1" x14ac:dyDescent="0.2">
      <c r="A252" s="82" t="s">
        <v>603</v>
      </c>
      <c r="B252" s="22" t="s">
        <v>354</v>
      </c>
      <c r="C252" s="57" t="s">
        <v>3</v>
      </c>
      <c r="D252" s="19">
        <v>2</v>
      </c>
      <c r="E252" s="19"/>
      <c r="F252" s="19"/>
      <c r="G252" s="129"/>
      <c r="H252" s="20">
        <f>ROUND(D252*G252,2)</f>
        <v>0</v>
      </c>
    </row>
    <row r="253" spans="1:8" ht="12" customHeight="1" x14ac:dyDescent="0.2">
      <c r="A253" s="82"/>
      <c r="B253" s="26"/>
      <c r="C253" s="57"/>
      <c r="D253" s="19"/>
      <c r="E253" s="19"/>
      <c r="F253" s="19"/>
      <c r="G253" s="129"/>
      <c r="H253" s="20"/>
    </row>
    <row r="254" spans="1:8" s="11" customFormat="1" ht="12" customHeight="1" x14ac:dyDescent="0.2">
      <c r="A254" s="83" t="s">
        <v>174</v>
      </c>
      <c r="B254" s="28" t="s">
        <v>45</v>
      </c>
      <c r="C254" s="28"/>
      <c r="D254" s="29"/>
      <c r="E254" s="29"/>
      <c r="F254" s="29"/>
      <c r="G254" s="130"/>
      <c r="H254" s="29">
        <f>SUBTOTAL(9,H255:H354)</f>
        <v>0</v>
      </c>
    </row>
    <row r="255" spans="1:8" s="11" customFormat="1" ht="12" customHeight="1" x14ac:dyDescent="0.2">
      <c r="A255" s="83" t="s">
        <v>604</v>
      </c>
      <c r="B255" s="59" t="s">
        <v>91</v>
      </c>
      <c r="C255" s="59"/>
      <c r="D255" s="60"/>
      <c r="E255" s="60"/>
      <c r="F255" s="60"/>
      <c r="G255" s="131"/>
      <c r="H255" s="60"/>
    </row>
    <row r="256" spans="1:8" ht="12" customHeight="1" x14ac:dyDescent="0.2">
      <c r="A256" s="82" t="s">
        <v>605</v>
      </c>
      <c r="B256" s="25" t="s">
        <v>81</v>
      </c>
      <c r="C256" s="18" t="s">
        <v>7</v>
      </c>
      <c r="D256" s="19">
        <v>6</v>
      </c>
      <c r="E256" s="19"/>
      <c r="F256" s="19"/>
      <c r="G256" s="129"/>
      <c r="H256" s="20">
        <f t="shared" ref="H256:H273" si="20">ROUND(D256*G256,2)</f>
        <v>0</v>
      </c>
    </row>
    <row r="257" spans="1:8" ht="12" customHeight="1" x14ac:dyDescent="0.2">
      <c r="A257" s="82" t="s">
        <v>606</v>
      </c>
      <c r="B257" s="25" t="s">
        <v>86</v>
      </c>
      <c r="C257" s="18" t="s">
        <v>7</v>
      </c>
      <c r="D257" s="19">
        <v>93</v>
      </c>
      <c r="E257" s="19"/>
      <c r="F257" s="19"/>
      <c r="G257" s="129"/>
      <c r="H257" s="20">
        <f t="shared" si="20"/>
        <v>0</v>
      </c>
    </row>
    <row r="258" spans="1:8" ht="12" customHeight="1" x14ac:dyDescent="0.2">
      <c r="A258" s="82" t="s">
        <v>607</v>
      </c>
      <c r="B258" s="25" t="s">
        <v>87</v>
      </c>
      <c r="C258" s="18" t="s">
        <v>7</v>
      </c>
      <c r="D258" s="19">
        <v>12</v>
      </c>
      <c r="E258" s="19"/>
      <c r="F258" s="19"/>
      <c r="G258" s="129"/>
      <c r="H258" s="20">
        <f t="shared" si="20"/>
        <v>0</v>
      </c>
    </row>
    <row r="259" spans="1:8" ht="12" customHeight="1" x14ac:dyDescent="0.2">
      <c r="A259" s="82" t="s">
        <v>608</v>
      </c>
      <c r="B259" s="25" t="s">
        <v>88</v>
      </c>
      <c r="C259" s="18" t="s">
        <v>7</v>
      </c>
      <c r="D259" s="19">
        <v>80</v>
      </c>
      <c r="E259" s="19"/>
      <c r="F259" s="19"/>
      <c r="G259" s="129"/>
      <c r="H259" s="20">
        <f t="shared" si="20"/>
        <v>0</v>
      </c>
    </row>
    <row r="260" spans="1:8" ht="12" customHeight="1" x14ac:dyDescent="0.2">
      <c r="A260" s="82" t="s">
        <v>609</v>
      </c>
      <c r="B260" s="25" t="s">
        <v>89</v>
      </c>
      <c r="C260" s="18" t="s">
        <v>7</v>
      </c>
      <c r="D260" s="19">
        <v>220</v>
      </c>
      <c r="E260" s="19"/>
      <c r="F260" s="19"/>
      <c r="G260" s="129"/>
      <c r="H260" s="20">
        <f t="shared" si="20"/>
        <v>0</v>
      </c>
    </row>
    <row r="261" spans="1:8" ht="12" customHeight="1" x14ac:dyDescent="0.2">
      <c r="A261" s="82" t="s">
        <v>610</v>
      </c>
      <c r="B261" s="25" t="s">
        <v>90</v>
      </c>
      <c r="C261" s="18" t="s">
        <v>7</v>
      </c>
      <c r="D261" s="19">
        <v>140</v>
      </c>
      <c r="E261" s="19"/>
      <c r="F261" s="19"/>
      <c r="G261" s="129"/>
      <c r="H261" s="20">
        <f t="shared" si="20"/>
        <v>0</v>
      </c>
    </row>
    <row r="262" spans="1:8" ht="24" customHeight="1" x14ac:dyDescent="0.2">
      <c r="A262" s="82" t="s">
        <v>611</v>
      </c>
      <c r="B262" s="25" t="s">
        <v>396</v>
      </c>
      <c r="C262" s="18" t="s">
        <v>7</v>
      </c>
      <c r="D262" s="19">
        <v>30</v>
      </c>
      <c r="E262" s="19"/>
      <c r="F262" s="19"/>
      <c r="G262" s="129"/>
      <c r="H262" s="20">
        <f t="shared" si="20"/>
        <v>0</v>
      </c>
    </row>
    <row r="263" spans="1:8" ht="12" customHeight="1" x14ac:dyDescent="0.2">
      <c r="A263" s="82" t="s">
        <v>612</v>
      </c>
      <c r="B263" s="25" t="s">
        <v>397</v>
      </c>
      <c r="C263" s="18" t="s">
        <v>7</v>
      </c>
      <c r="D263" s="19">
        <v>12</v>
      </c>
      <c r="E263" s="19"/>
      <c r="F263" s="19"/>
      <c r="G263" s="129"/>
      <c r="H263" s="20">
        <f t="shared" si="20"/>
        <v>0</v>
      </c>
    </row>
    <row r="264" spans="1:8" ht="12" customHeight="1" x14ac:dyDescent="0.2">
      <c r="A264" s="82" t="s">
        <v>613</v>
      </c>
      <c r="B264" s="22" t="s">
        <v>364</v>
      </c>
      <c r="C264" s="68" t="s">
        <v>7</v>
      </c>
      <c r="D264" s="69">
        <v>30</v>
      </c>
      <c r="E264" s="19"/>
      <c r="F264" s="19"/>
      <c r="G264" s="129"/>
      <c r="H264" s="20">
        <f t="shared" si="20"/>
        <v>0</v>
      </c>
    </row>
    <row r="265" spans="1:8" ht="24" customHeight="1" x14ac:dyDescent="0.2">
      <c r="A265" s="82" t="s">
        <v>614</v>
      </c>
      <c r="B265" s="25" t="s">
        <v>398</v>
      </c>
      <c r="C265" s="18" t="s">
        <v>7</v>
      </c>
      <c r="D265" s="19">
        <v>24</v>
      </c>
      <c r="E265" s="19"/>
      <c r="F265" s="19"/>
      <c r="G265" s="129"/>
      <c r="H265" s="20">
        <f t="shared" si="20"/>
        <v>0</v>
      </c>
    </row>
    <row r="266" spans="1:8" ht="12" customHeight="1" x14ac:dyDescent="0.2">
      <c r="A266" s="82" t="s">
        <v>615</v>
      </c>
      <c r="B266" s="25" t="s">
        <v>393</v>
      </c>
      <c r="C266" s="18" t="s">
        <v>186</v>
      </c>
      <c r="D266" s="19">
        <v>1</v>
      </c>
      <c r="E266" s="19"/>
      <c r="F266" s="19"/>
      <c r="G266" s="129"/>
      <c r="H266" s="20">
        <f t="shared" si="20"/>
        <v>0</v>
      </c>
    </row>
    <row r="267" spans="1:8" ht="12" customHeight="1" x14ac:dyDescent="0.2">
      <c r="A267" s="82" t="s">
        <v>616</v>
      </c>
      <c r="B267" s="22" t="s">
        <v>366</v>
      </c>
      <c r="C267" s="68" t="s">
        <v>3</v>
      </c>
      <c r="D267" s="69">
        <v>3</v>
      </c>
      <c r="E267" s="19"/>
      <c r="F267" s="19"/>
      <c r="G267" s="129"/>
      <c r="H267" s="20">
        <f t="shared" si="20"/>
        <v>0</v>
      </c>
    </row>
    <row r="268" spans="1:8" ht="12" customHeight="1" x14ac:dyDescent="0.2">
      <c r="A268" s="82" t="s">
        <v>617</v>
      </c>
      <c r="B268" s="25" t="s">
        <v>82</v>
      </c>
      <c r="C268" s="18" t="s">
        <v>3</v>
      </c>
      <c r="D268" s="19">
        <v>36</v>
      </c>
      <c r="E268" s="19"/>
      <c r="F268" s="19"/>
      <c r="G268" s="129"/>
      <c r="H268" s="20">
        <f t="shared" si="20"/>
        <v>0</v>
      </c>
    </row>
    <row r="269" spans="1:8" ht="12" customHeight="1" x14ac:dyDescent="0.2">
      <c r="A269" s="82" t="s">
        <v>618</v>
      </c>
      <c r="B269" s="25" t="s">
        <v>394</v>
      </c>
      <c r="C269" s="18" t="s">
        <v>186</v>
      </c>
      <c r="D269" s="19">
        <v>5</v>
      </c>
      <c r="E269" s="19"/>
      <c r="F269" s="19"/>
      <c r="G269" s="129"/>
      <c r="H269" s="20">
        <f t="shared" si="20"/>
        <v>0</v>
      </c>
    </row>
    <row r="270" spans="1:8" ht="24.95" customHeight="1" x14ac:dyDescent="0.2">
      <c r="A270" s="82" t="s">
        <v>619</v>
      </c>
      <c r="B270" s="25" t="s">
        <v>83</v>
      </c>
      <c r="C270" s="18" t="s">
        <v>3</v>
      </c>
      <c r="D270" s="19">
        <v>11</v>
      </c>
      <c r="E270" s="19"/>
      <c r="F270" s="19"/>
      <c r="G270" s="129"/>
      <c r="H270" s="20">
        <f t="shared" si="20"/>
        <v>0</v>
      </c>
    </row>
    <row r="271" spans="1:8" ht="12" customHeight="1" x14ac:dyDescent="0.2">
      <c r="A271" s="82" t="s">
        <v>620</v>
      </c>
      <c r="B271" s="25" t="s">
        <v>395</v>
      </c>
      <c r="C271" s="18" t="s">
        <v>186</v>
      </c>
      <c r="D271" s="19">
        <v>2</v>
      </c>
      <c r="E271" s="19"/>
      <c r="F271" s="19"/>
      <c r="G271" s="129"/>
      <c r="H271" s="20">
        <f t="shared" si="20"/>
        <v>0</v>
      </c>
    </row>
    <row r="272" spans="1:8" ht="24.95" customHeight="1" x14ac:dyDescent="0.2">
      <c r="A272" s="82" t="s">
        <v>621</v>
      </c>
      <c r="B272" s="70" t="s">
        <v>84</v>
      </c>
      <c r="C272" s="71" t="s">
        <v>3</v>
      </c>
      <c r="D272" s="19">
        <v>19</v>
      </c>
      <c r="E272" s="19"/>
      <c r="F272" s="19"/>
      <c r="G272" s="129"/>
      <c r="H272" s="20">
        <f t="shared" si="20"/>
        <v>0</v>
      </c>
    </row>
    <row r="273" spans="1:8" ht="12" customHeight="1" x14ac:dyDescent="0.2">
      <c r="A273" s="82" t="s">
        <v>622</v>
      </c>
      <c r="B273" s="70" t="s">
        <v>85</v>
      </c>
      <c r="C273" s="71" t="s">
        <v>3</v>
      </c>
      <c r="D273" s="19">
        <v>2</v>
      </c>
      <c r="E273" s="19"/>
      <c r="F273" s="19"/>
      <c r="G273" s="129"/>
      <c r="H273" s="20">
        <f t="shared" si="20"/>
        <v>0</v>
      </c>
    </row>
    <row r="274" spans="1:8" s="11" customFormat="1" ht="12" customHeight="1" x14ac:dyDescent="0.2">
      <c r="A274" s="83" t="s">
        <v>623</v>
      </c>
      <c r="B274" s="59" t="s">
        <v>92</v>
      </c>
      <c r="C274" s="59"/>
      <c r="D274" s="60"/>
      <c r="E274" s="60"/>
      <c r="F274" s="60"/>
      <c r="G274" s="131"/>
      <c r="H274" s="60"/>
    </row>
    <row r="275" spans="1:8" ht="27.75" customHeight="1" x14ac:dyDescent="0.2">
      <c r="A275" s="82" t="s">
        <v>624</v>
      </c>
      <c r="B275" s="72" t="s">
        <v>93</v>
      </c>
      <c r="C275" s="73" t="s">
        <v>7</v>
      </c>
      <c r="D275" s="73">
        <v>13</v>
      </c>
      <c r="E275" s="19"/>
      <c r="F275" s="19"/>
      <c r="G275" s="129"/>
      <c r="H275" s="20">
        <f t="shared" ref="H275:H287" si="21">ROUND(D275*G275,2)</f>
        <v>0</v>
      </c>
    </row>
    <row r="276" spans="1:8" ht="24.95" customHeight="1" x14ac:dyDescent="0.2">
      <c r="A276" s="82" t="s">
        <v>625</v>
      </c>
      <c r="B276" s="72" t="s">
        <v>94</v>
      </c>
      <c r="C276" s="73" t="s">
        <v>7</v>
      </c>
      <c r="D276" s="73">
        <v>137</v>
      </c>
      <c r="E276" s="19"/>
      <c r="F276" s="19"/>
      <c r="G276" s="129"/>
      <c r="H276" s="20">
        <f t="shared" si="21"/>
        <v>0</v>
      </c>
    </row>
    <row r="277" spans="1:8" ht="24.95" customHeight="1" x14ac:dyDescent="0.2">
      <c r="A277" s="82" t="s">
        <v>626</v>
      </c>
      <c r="B277" s="72" t="s">
        <v>95</v>
      </c>
      <c r="C277" s="73" t="s">
        <v>7</v>
      </c>
      <c r="D277" s="73">
        <v>27</v>
      </c>
      <c r="E277" s="19" t="e">
        <f>VLOOKUP(#REF!,#REF!,4,FALSE)</f>
        <v>#REF!</v>
      </c>
      <c r="F277" s="19" t="e">
        <f>ROUND(E277*(1+$F$7),2)</f>
        <v>#REF!</v>
      </c>
      <c r="G277" s="129"/>
      <c r="H277" s="20">
        <f t="shared" si="21"/>
        <v>0</v>
      </c>
    </row>
    <row r="278" spans="1:8" ht="24.95" customHeight="1" x14ac:dyDescent="0.2">
      <c r="A278" s="82" t="s">
        <v>627</v>
      </c>
      <c r="B278" s="72" t="s">
        <v>96</v>
      </c>
      <c r="C278" s="73" t="s">
        <v>7</v>
      </c>
      <c r="D278" s="73">
        <v>524</v>
      </c>
      <c r="E278" s="19"/>
      <c r="F278" s="19"/>
      <c r="G278" s="129"/>
      <c r="H278" s="20">
        <f t="shared" si="21"/>
        <v>0</v>
      </c>
    </row>
    <row r="279" spans="1:8" ht="24.95" customHeight="1" x14ac:dyDescent="0.2">
      <c r="A279" s="82" t="s">
        <v>628</v>
      </c>
      <c r="B279" s="72" t="s">
        <v>97</v>
      </c>
      <c r="C279" s="73" t="s">
        <v>7</v>
      </c>
      <c r="D279" s="73">
        <v>23</v>
      </c>
      <c r="E279" s="19" t="e">
        <f>VLOOKUP(#REF!,#REF!,4,FALSE)</f>
        <v>#REF!</v>
      </c>
      <c r="F279" s="19" t="e">
        <f>ROUND(E279*(1+$F$7),2)</f>
        <v>#REF!</v>
      </c>
      <c r="G279" s="129"/>
      <c r="H279" s="20">
        <f t="shared" si="21"/>
        <v>0</v>
      </c>
    </row>
    <row r="280" spans="1:8" ht="24.95" customHeight="1" x14ac:dyDescent="0.2">
      <c r="A280" s="82" t="s">
        <v>629</v>
      </c>
      <c r="B280" s="72" t="s">
        <v>98</v>
      </c>
      <c r="C280" s="73" t="s">
        <v>3</v>
      </c>
      <c r="D280" s="73">
        <v>4</v>
      </c>
      <c r="E280" s="19" t="e">
        <f>VLOOKUP(#REF!,#REF!,4,FALSE)</f>
        <v>#REF!</v>
      </c>
      <c r="F280" s="19" t="e">
        <f>ROUND(E280*(1+$F$7),2)</f>
        <v>#REF!</v>
      </c>
      <c r="G280" s="129"/>
      <c r="H280" s="20">
        <f t="shared" si="21"/>
        <v>0</v>
      </c>
    </row>
    <row r="281" spans="1:8" ht="24.95" customHeight="1" x14ac:dyDescent="0.2">
      <c r="A281" s="82" t="s">
        <v>630</v>
      </c>
      <c r="B281" s="72" t="s">
        <v>99</v>
      </c>
      <c r="C281" s="73" t="s">
        <v>3</v>
      </c>
      <c r="D281" s="73">
        <v>10</v>
      </c>
      <c r="E281" s="19"/>
      <c r="F281" s="19"/>
      <c r="G281" s="129"/>
      <c r="H281" s="20">
        <f t="shared" si="21"/>
        <v>0</v>
      </c>
    </row>
    <row r="282" spans="1:8" ht="12" customHeight="1" x14ac:dyDescent="0.2">
      <c r="A282" s="82" t="s">
        <v>631</v>
      </c>
      <c r="B282" s="72" t="s">
        <v>100</v>
      </c>
      <c r="C282" s="73" t="s">
        <v>3</v>
      </c>
      <c r="D282" s="73">
        <v>20</v>
      </c>
      <c r="E282" s="19" t="e">
        <f>VLOOKUP(#REF!,#REF!,4,FALSE)</f>
        <v>#REF!</v>
      </c>
      <c r="F282" s="19" t="e">
        <f>ROUND(E282*(1+$F$7),2)</f>
        <v>#REF!</v>
      </c>
      <c r="G282" s="129"/>
      <c r="H282" s="20">
        <f t="shared" si="21"/>
        <v>0</v>
      </c>
    </row>
    <row r="283" spans="1:8" ht="24.95" customHeight="1" x14ac:dyDescent="0.2">
      <c r="A283" s="82" t="s">
        <v>632</v>
      </c>
      <c r="B283" s="72" t="s">
        <v>101</v>
      </c>
      <c r="C283" s="73" t="s">
        <v>3</v>
      </c>
      <c r="D283" s="73">
        <v>1</v>
      </c>
      <c r="E283" s="19"/>
      <c r="F283" s="19"/>
      <c r="G283" s="129"/>
      <c r="H283" s="20">
        <f t="shared" si="21"/>
        <v>0</v>
      </c>
    </row>
    <row r="284" spans="1:8" ht="12" customHeight="1" x14ac:dyDescent="0.2">
      <c r="A284" s="82" t="s">
        <v>633</v>
      </c>
      <c r="B284" s="72" t="s">
        <v>102</v>
      </c>
      <c r="C284" s="73" t="s">
        <v>4</v>
      </c>
      <c r="D284" s="73">
        <v>18</v>
      </c>
      <c r="E284" s="19">
        <v>315.45999999999998</v>
      </c>
      <c r="F284" s="19" t="e">
        <f>ROUND(E284*(1+$F$7),2)</f>
        <v>#REF!</v>
      </c>
      <c r="G284" s="129"/>
      <c r="H284" s="20">
        <f t="shared" si="21"/>
        <v>0</v>
      </c>
    </row>
    <row r="285" spans="1:8" ht="12" customHeight="1" x14ac:dyDescent="0.2">
      <c r="A285" s="82" t="s">
        <v>634</v>
      </c>
      <c r="B285" s="72" t="s">
        <v>355</v>
      </c>
      <c r="C285" s="73" t="s">
        <v>4</v>
      </c>
      <c r="D285" s="73">
        <v>4.32</v>
      </c>
      <c r="E285" s="19"/>
      <c r="F285" s="19"/>
      <c r="G285" s="129"/>
      <c r="H285" s="20">
        <f t="shared" si="21"/>
        <v>0</v>
      </c>
    </row>
    <row r="286" spans="1:8" ht="24.95" customHeight="1" x14ac:dyDescent="0.2">
      <c r="A286" s="82" t="s">
        <v>635</v>
      </c>
      <c r="B286" s="72" t="s">
        <v>103</v>
      </c>
      <c r="C286" s="73" t="s">
        <v>3</v>
      </c>
      <c r="D286" s="73">
        <v>3</v>
      </c>
      <c r="E286" s="19"/>
      <c r="F286" s="19"/>
      <c r="G286" s="129"/>
      <c r="H286" s="20">
        <f t="shared" si="21"/>
        <v>0</v>
      </c>
    </row>
    <row r="287" spans="1:8" ht="12" customHeight="1" x14ac:dyDescent="0.2">
      <c r="A287" s="82" t="s">
        <v>636</v>
      </c>
      <c r="B287" s="72" t="s">
        <v>104</v>
      </c>
      <c r="C287" s="73" t="s">
        <v>3</v>
      </c>
      <c r="D287" s="73">
        <v>15</v>
      </c>
      <c r="E287" s="19"/>
      <c r="F287" s="19"/>
      <c r="G287" s="129"/>
      <c r="H287" s="20">
        <f t="shared" si="21"/>
        <v>0</v>
      </c>
    </row>
    <row r="288" spans="1:8" s="11" customFormat="1" ht="12" customHeight="1" x14ac:dyDescent="0.2">
      <c r="A288" s="83" t="s">
        <v>637</v>
      </c>
      <c r="B288" s="59" t="s">
        <v>55</v>
      </c>
      <c r="C288" s="59"/>
      <c r="D288" s="60"/>
      <c r="E288" s="60"/>
      <c r="F288" s="60"/>
      <c r="G288" s="131"/>
      <c r="H288" s="60"/>
    </row>
    <row r="289" spans="1:8" ht="12" customHeight="1" x14ac:dyDescent="0.2">
      <c r="A289" s="82" t="s">
        <v>638</v>
      </c>
      <c r="B289" s="74" t="s">
        <v>109</v>
      </c>
      <c r="C289" s="73" t="s">
        <v>7</v>
      </c>
      <c r="D289" s="73">
        <v>6</v>
      </c>
      <c r="E289" s="73" t="e">
        <f>ROUND(D289*#REF!,2)</f>
        <v>#REF!</v>
      </c>
      <c r="F289" s="73" t="e">
        <f>ROUND(D289*#REF!*1.25,2)</f>
        <v>#REF!</v>
      </c>
      <c r="G289" s="129"/>
      <c r="H289" s="20">
        <f>ROUND(D289*G289,2)</f>
        <v>0</v>
      </c>
    </row>
    <row r="290" spans="1:8" s="11" customFormat="1" ht="12" customHeight="1" x14ac:dyDescent="0.2">
      <c r="A290" s="83" t="s">
        <v>639</v>
      </c>
      <c r="B290" s="59" t="s">
        <v>36</v>
      </c>
      <c r="C290" s="59"/>
      <c r="D290" s="60"/>
      <c r="E290" s="60"/>
      <c r="F290" s="60"/>
      <c r="G290" s="131"/>
      <c r="H290" s="60"/>
    </row>
    <row r="291" spans="1:8" ht="12" customHeight="1" x14ac:dyDescent="0.2">
      <c r="A291" s="82" t="s">
        <v>640</v>
      </c>
      <c r="B291" s="75" t="s">
        <v>110</v>
      </c>
      <c r="C291" s="65" t="s">
        <v>21</v>
      </c>
      <c r="D291" s="20">
        <v>6</v>
      </c>
      <c r="E291" s="19" t="e">
        <f>VLOOKUP(#REF!,#REF!,4,FALSE)</f>
        <v>#REF!</v>
      </c>
      <c r="F291" s="19" t="e">
        <f>ROUND(E291*(1+$F$7),2)</f>
        <v>#REF!</v>
      </c>
      <c r="G291" s="129"/>
      <c r="H291" s="20">
        <f t="shared" ref="H291:H311" si="22">ROUND(D291*G291,2)</f>
        <v>0</v>
      </c>
    </row>
    <row r="292" spans="1:8" ht="12" customHeight="1" x14ac:dyDescent="0.2">
      <c r="A292" s="82" t="s">
        <v>641</v>
      </c>
      <c r="B292" s="75" t="s">
        <v>113</v>
      </c>
      <c r="C292" s="65" t="s">
        <v>21</v>
      </c>
      <c r="D292" s="20">
        <v>6</v>
      </c>
      <c r="E292" s="19"/>
      <c r="F292" s="19"/>
      <c r="G292" s="129"/>
      <c r="H292" s="20">
        <f t="shared" si="22"/>
        <v>0</v>
      </c>
    </row>
    <row r="293" spans="1:8" ht="12" customHeight="1" x14ac:dyDescent="0.2">
      <c r="A293" s="82" t="s">
        <v>642</v>
      </c>
      <c r="B293" s="75" t="s">
        <v>111</v>
      </c>
      <c r="C293" s="65" t="s">
        <v>3</v>
      </c>
      <c r="D293" s="20">
        <v>12</v>
      </c>
      <c r="E293" s="19" t="e">
        <f>VLOOKUP(#REF!,#REF!,4,FALSE)</f>
        <v>#REF!</v>
      </c>
      <c r="F293" s="19" t="e">
        <f>ROUND(E293*(1+$F$7),2)</f>
        <v>#REF!</v>
      </c>
      <c r="G293" s="129"/>
      <c r="H293" s="20">
        <f t="shared" si="22"/>
        <v>0</v>
      </c>
    </row>
    <row r="294" spans="1:8" ht="35.25" customHeight="1" x14ac:dyDescent="0.2">
      <c r="A294" s="82" t="s">
        <v>643</v>
      </c>
      <c r="B294" s="72" t="s">
        <v>20</v>
      </c>
      <c r="C294" s="68" t="s">
        <v>3</v>
      </c>
      <c r="D294" s="69">
        <v>6</v>
      </c>
      <c r="E294" s="19"/>
      <c r="F294" s="19"/>
      <c r="G294" s="129"/>
      <c r="H294" s="20">
        <f t="shared" si="22"/>
        <v>0</v>
      </c>
    </row>
    <row r="295" spans="1:8" ht="24.95" customHeight="1" x14ac:dyDescent="0.2">
      <c r="A295" s="82" t="s">
        <v>644</v>
      </c>
      <c r="B295" s="72" t="s">
        <v>32</v>
      </c>
      <c r="C295" s="65" t="s">
        <v>3</v>
      </c>
      <c r="D295" s="20">
        <v>14</v>
      </c>
      <c r="E295" s="19">
        <v>397.14</v>
      </c>
      <c r="F295" s="19" t="e">
        <f>ROUND(E295*(1+$F$7),2)</f>
        <v>#REF!</v>
      </c>
      <c r="G295" s="129"/>
      <c r="H295" s="20">
        <f t="shared" si="22"/>
        <v>0</v>
      </c>
    </row>
    <row r="296" spans="1:8" ht="12" customHeight="1" x14ac:dyDescent="0.2">
      <c r="A296" s="82" t="s">
        <v>645</v>
      </c>
      <c r="B296" s="72" t="s">
        <v>24</v>
      </c>
      <c r="C296" s="65" t="s">
        <v>3</v>
      </c>
      <c r="D296" s="20">
        <v>47</v>
      </c>
      <c r="E296" s="19">
        <v>207.02</v>
      </c>
      <c r="F296" s="19" t="e">
        <f>ROUND(E296*(1+$F$7),2)</f>
        <v>#REF!</v>
      </c>
      <c r="G296" s="129"/>
      <c r="H296" s="20">
        <f t="shared" si="22"/>
        <v>0</v>
      </c>
    </row>
    <row r="297" spans="1:8" ht="12" customHeight="1" x14ac:dyDescent="0.2">
      <c r="A297" s="82" t="s">
        <v>646</v>
      </c>
      <c r="B297" s="72" t="s">
        <v>112</v>
      </c>
      <c r="C297" s="65" t="s">
        <v>3</v>
      </c>
      <c r="D297" s="20">
        <v>6</v>
      </c>
      <c r="E297" s="19">
        <v>24.73</v>
      </c>
      <c r="F297" s="19" t="e">
        <f>ROUND(E297*(1+$F$7),2)</f>
        <v>#REF!</v>
      </c>
      <c r="G297" s="129"/>
      <c r="H297" s="20">
        <f t="shared" si="22"/>
        <v>0</v>
      </c>
    </row>
    <row r="298" spans="1:8" ht="24.95" customHeight="1" x14ac:dyDescent="0.2">
      <c r="A298" s="82" t="s">
        <v>647</v>
      </c>
      <c r="B298" s="72" t="s">
        <v>15</v>
      </c>
      <c r="C298" s="65" t="s">
        <v>3</v>
      </c>
      <c r="D298" s="20">
        <v>20</v>
      </c>
      <c r="E298" s="19"/>
      <c r="F298" s="19"/>
      <c r="G298" s="129"/>
      <c r="H298" s="20">
        <f t="shared" si="22"/>
        <v>0</v>
      </c>
    </row>
    <row r="299" spans="1:8" ht="24.95" customHeight="1" x14ac:dyDescent="0.2">
      <c r="A299" s="82" t="s">
        <v>648</v>
      </c>
      <c r="B299" s="72" t="s">
        <v>22</v>
      </c>
      <c r="C299" s="65" t="s">
        <v>3</v>
      </c>
      <c r="D299" s="20">
        <v>48</v>
      </c>
      <c r="E299" s="19">
        <v>66.45</v>
      </c>
      <c r="F299" s="19" t="e">
        <f>ROUND(E299*(1+$F$7),2)</f>
        <v>#REF!</v>
      </c>
      <c r="G299" s="129"/>
      <c r="H299" s="20">
        <f t="shared" si="22"/>
        <v>0</v>
      </c>
    </row>
    <row r="300" spans="1:8" ht="12" customHeight="1" x14ac:dyDescent="0.2">
      <c r="A300" s="82" t="s">
        <v>649</v>
      </c>
      <c r="B300" s="72" t="s">
        <v>23</v>
      </c>
      <c r="C300" s="65" t="s">
        <v>3</v>
      </c>
      <c r="D300" s="20">
        <v>48</v>
      </c>
      <c r="E300" s="19">
        <v>37.880000000000003</v>
      </c>
      <c r="F300" s="19" t="e">
        <f>ROUND(E300*(1+$F$7),2)</f>
        <v>#REF!</v>
      </c>
      <c r="G300" s="129"/>
      <c r="H300" s="20">
        <f t="shared" si="22"/>
        <v>0</v>
      </c>
    </row>
    <row r="301" spans="1:8" ht="12" customHeight="1" x14ac:dyDescent="0.2">
      <c r="A301" s="82" t="s">
        <v>650</v>
      </c>
      <c r="B301" s="76" t="s">
        <v>114</v>
      </c>
      <c r="C301" s="65" t="s">
        <v>3</v>
      </c>
      <c r="D301" s="77">
        <v>3</v>
      </c>
      <c r="E301" s="19">
        <v>24.73</v>
      </c>
      <c r="F301" s="19" t="e">
        <f>ROUND(E301*(1+$F$7),2)</f>
        <v>#REF!</v>
      </c>
      <c r="G301" s="129"/>
      <c r="H301" s="20">
        <f t="shared" si="22"/>
        <v>0</v>
      </c>
    </row>
    <row r="302" spans="1:8" ht="12" customHeight="1" x14ac:dyDescent="0.2">
      <c r="A302" s="82" t="s">
        <v>651</v>
      </c>
      <c r="B302" s="75" t="s">
        <v>123</v>
      </c>
      <c r="C302" s="65" t="s">
        <v>3</v>
      </c>
      <c r="D302" s="69">
        <v>27</v>
      </c>
      <c r="E302" s="19"/>
      <c r="F302" s="19"/>
      <c r="G302" s="129"/>
      <c r="H302" s="20">
        <f t="shared" si="22"/>
        <v>0</v>
      </c>
    </row>
    <row r="303" spans="1:8" ht="12" customHeight="1" x14ac:dyDescent="0.2">
      <c r="A303" s="82" t="s">
        <v>652</v>
      </c>
      <c r="B303" s="72" t="s">
        <v>25</v>
      </c>
      <c r="C303" s="65" t="s">
        <v>186</v>
      </c>
      <c r="D303" s="20">
        <v>47</v>
      </c>
      <c r="E303" s="19"/>
      <c r="F303" s="19"/>
      <c r="G303" s="129"/>
      <c r="H303" s="20">
        <f t="shared" si="22"/>
        <v>0</v>
      </c>
    </row>
    <row r="304" spans="1:8" ht="12" customHeight="1" x14ac:dyDescent="0.2">
      <c r="A304" s="82" t="s">
        <v>653</v>
      </c>
      <c r="B304" s="72" t="s">
        <v>65</v>
      </c>
      <c r="C304" s="65" t="s">
        <v>3</v>
      </c>
      <c r="D304" s="20">
        <v>4</v>
      </c>
      <c r="E304" s="19"/>
      <c r="F304" s="19"/>
      <c r="G304" s="129"/>
      <c r="H304" s="20">
        <f t="shared" si="22"/>
        <v>0</v>
      </c>
    </row>
    <row r="305" spans="1:8" ht="24.95" customHeight="1" x14ac:dyDescent="0.2">
      <c r="A305" s="82" t="s">
        <v>654</v>
      </c>
      <c r="B305" s="75" t="s">
        <v>64</v>
      </c>
      <c r="C305" s="68" t="s">
        <v>3</v>
      </c>
      <c r="D305" s="69">
        <v>6</v>
      </c>
      <c r="E305" s="19">
        <v>216.49</v>
      </c>
      <c r="F305" s="19" t="e">
        <f>ROUND(E305*(1+$F$7),2)</f>
        <v>#REF!</v>
      </c>
      <c r="G305" s="129"/>
      <c r="H305" s="20">
        <f t="shared" si="22"/>
        <v>0</v>
      </c>
    </row>
    <row r="306" spans="1:8" ht="12" customHeight="1" x14ac:dyDescent="0.2">
      <c r="A306" s="82" t="s">
        <v>655</v>
      </c>
      <c r="B306" s="75" t="s">
        <v>124</v>
      </c>
      <c r="C306" s="65" t="s">
        <v>21</v>
      </c>
      <c r="D306" s="69">
        <v>1</v>
      </c>
      <c r="E306" s="19"/>
      <c r="F306" s="19"/>
      <c r="G306" s="129"/>
      <c r="H306" s="20">
        <f t="shared" si="22"/>
        <v>0</v>
      </c>
    </row>
    <row r="307" spans="1:8" ht="12" customHeight="1" x14ac:dyDescent="0.2">
      <c r="A307" s="82" t="s">
        <v>656</v>
      </c>
      <c r="B307" s="72" t="s">
        <v>115</v>
      </c>
      <c r="C307" s="68" t="s">
        <v>3</v>
      </c>
      <c r="D307" s="69">
        <v>15</v>
      </c>
      <c r="E307" s="19" t="e">
        <f>VLOOKUP(#REF!,#REF!,4,FALSE)</f>
        <v>#REF!</v>
      </c>
      <c r="F307" s="19" t="e">
        <f>ROUND(E307*(1+$F$7),2)</f>
        <v>#REF!</v>
      </c>
      <c r="G307" s="129"/>
      <c r="H307" s="20">
        <f t="shared" si="22"/>
        <v>0</v>
      </c>
    </row>
    <row r="308" spans="1:8" ht="12" customHeight="1" x14ac:dyDescent="0.2">
      <c r="A308" s="82" t="s">
        <v>657</v>
      </c>
      <c r="B308" s="72" t="s">
        <v>116</v>
      </c>
      <c r="C308" s="65" t="s">
        <v>3</v>
      </c>
      <c r="D308" s="20">
        <v>8</v>
      </c>
      <c r="E308" s="19">
        <v>37.880000000000003</v>
      </c>
      <c r="F308" s="19" t="e">
        <f>ROUND(E308*(1+$F$7),2)</f>
        <v>#REF!</v>
      </c>
      <c r="G308" s="129"/>
      <c r="H308" s="20">
        <f t="shared" si="22"/>
        <v>0</v>
      </c>
    </row>
    <row r="309" spans="1:8" ht="12" customHeight="1" x14ac:dyDescent="0.2">
      <c r="A309" s="82" t="s">
        <v>658</v>
      </c>
      <c r="B309" s="72" t="s">
        <v>117</v>
      </c>
      <c r="C309" s="65" t="s">
        <v>3</v>
      </c>
      <c r="D309" s="20">
        <v>16</v>
      </c>
      <c r="E309" s="19">
        <v>85.02</v>
      </c>
      <c r="F309" s="19" t="e">
        <f>ROUND(E309*(1+$F$7),2)</f>
        <v>#REF!</v>
      </c>
      <c r="G309" s="129"/>
      <c r="H309" s="20">
        <f t="shared" si="22"/>
        <v>0</v>
      </c>
    </row>
    <row r="310" spans="1:8" ht="24.95" customHeight="1" x14ac:dyDescent="0.2">
      <c r="A310" s="82" t="s">
        <v>659</v>
      </c>
      <c r="B310" s="72" t="s">
        <v>125</v>
      </c>
      <c r="C310" s="65" t="s">
        <v>3</v>
      </c>
      <c r="D310" s="20">
        <v>6</v>
      </c>
      <c r="E310" s="19"/>
      <c r="F310" s="19"/>
      <c r="G310" s="129"/>
      <c r="H310" s="20">
        <f t="shared" si="22"/>
        <v>0</v>
      </c>
    </row>
    <row r="311" spans="1:8" ht="24.95" customHeight="1" x14ac:dyDescent="0.2">
      <c r="A311" s="82" t="s">
        <v>660</v>
      </c>
      <c r="B311" s="72" t="s">
        <v>34</v>
      </c>
      <c r="C311" s="65" t="s">
        <v>3</v>
      </c>
      <c r="D311" s="20">
        <v>1</v>
      </c>
      <c r="E311" s="19">
        <v>295.05</v>
      </c>
      <c r="F311" s="19" t="e">
        <f>ROUND(E311*(1+$F$7),2)</f>
        <v>#REF!</v>
      </c>
      <c r="G311" s="129"/>
      <c r="H311" s="20">
        <f t="shared" si="22"/>
        <v>0</v>
      </c>
    </row>
    <row r="312" spans="1:8" s="11" customFormat="1" ht="12" customHeight="1" x14ac:dyDescent="0.2">
      <c r="A312" s="83" t="s">
        <v>661</v>
      </c>
      <c r="B312" s="59" t="s">
        <v>40</v>
      </c>
      <c r="C312" s="59"/>
      <c r="D312" s="60"/>
      <c r="E312" s="60"/>
      <c r="F312" s="60"/>
      <c r="G312" s="131"/>
      <c r="H312" s="60"/>
    </row>
    <row r="313" spans="1:8" ht="12" customHeight="1" x14ac:dyDescent="0.2">
      <c r="A313" s="82" t="s">
        <v>662</v>
      </c>
      <c r="B313" s="72" t="s">
        <v>122</v>
      </c>
      <c r="C313" s="65" t="s">
        <v>3</v>
      </c>
      <c r="D313" s="20">
        <v>2</v>
      </c>
      <c r="E313" s="19">
        <v>106.48</v>
      </c>
      <c r="F313" s="19" t="e">
        <f>ROUND(E313*(1+$F$7),2)</f>
        <v>#REF!</v>
      </c>
      <c r="G313" s="129"/>
      <c r="H313" s="20">
        <f t="shared" ref="H313:H319" si="23">ROUND(D313*G313,2)</f>
        <v>0</v>
      </c>
    </row>
    <row r="314" spans="1:8" ht="24.95" customHeight="1" x14ac:dyDescent="0.2">
      <c r="A314" s="82" t="s">
        <v>663</v>
      </c>
      <c r="B314" s="75" t="s">
        <v>126</v>
      </c>
      <c r="C314" s="68" t="s">
        <v>3</v>
      </c>
      <c r="D314" s="69">
        <v>6</v>
      </c>
      <c r="E314" s="19" t="e">
        <f>VLOOKUP(#REF!,#REF!,4,FALSE)</f>
        <v>#REF!</v>
      </c>
      <c r="F314" s="19" t="e">
        <f>ROUND(E314*(1+$F$7),2)</f>
        <v>#REF!</v>
      </c>
      <c r="G314" s="129"/>
      <c r="H314" s="20">
        <f t="shared" si="23"/>
        <v>0</v>
      </c>
    </row>
    <row r="315" spans="1:8" ht="12" customHeight="1" x14ac:dyDescent="0.2">
      <c r="A315" s="82" t="s">
        <v>664</v>
      </c>
      <c r="B315" s="72" t="s">
        <v>118</v>
      </c>
      <c r="C315" s="65" t="s">
        <v>3</v>
      </c>
      <c r="D315" s="20">
        <v>3</v>
      </c>
      <c r="E315" s="19"/>
      <c r="F315" s="19"/>
      <c r="G315" s="129"/>
      <c r="H315" s="20">
        <f t="shared" si="23"/>
        <v>0</v>
      </c>
    </row>
    <row r="316" spans="1:8" ht="24.95" customHeight="1" x14ac:dyDescent="0.2">
      <c r="A316" s="82" t="s">
        <v>665</v>
      </c>
      <c r="B316" s="72" t="s">
        <v>33</v>
      </c>
      <c r="C316" s="65" t="s">
        <v>3</v>
      </c>
      <c r="D316" s="20">
        <v>6</v>
      </c>
      <c r="E316" s="19">
        <v>37.880000000000003</v>
      </c>
      <c r="F316" s="19" t="e">
        <f>ROUND(E316*(1+$F$7),2)</f>
        <v>#REF!</v>
      </c>
      <c r="G316" s="129"/>
      <c r="H316" s="20">
        <f t="shared" si="23"/>
        <v>0</v>
      </c>
    </row>
    <row r="317" spans="1:8" ht="12" customHeight="1" x14ac:dyDescent="0.2">
      <c r="A317" s="82" t="s">
        <v>666</v>
      </c>
      <c r="B317" s="72" t="s">
        <v>23</v>
      </c>
      <c r="C317" s="65" t="s">
        <v>3</v>
      </c>
      <c r="D317" s="20">
        <v>6</v>
      </c>
      <c r="E317" s="19">
        <v>85.02</v>
      </c>
      <c r="F317" s="19" t="e">
        <f>ROUND(E317*(1+$F$7),2)</f>
        <v>#REF!</v>
      </c>
      <c r="G317" s="129"/>
      <c r="H317" s="20">
        <f t="shared" si="23"/>
        <v>0</v>
      </c>
    </row>
    <row r="318" spans="1:8" ht="12" customHeight="1" x14ac:dyDescent="0.2">
      <c r="A318" s="82" t="s">
        <v>667</v>
      </c>
      <c r="B318" s="72" t="s">
        <v>24</v>
      </c>
      <c r="C318" s="65" t="s">
        <v>3</v>
      </c>
      <c r="D318" s="20">
        <v>6</v>
      </c>
      <c r="E318" s="19">
        <v>24.73</v>
      </c>
      <c r="F318" s="19" t="e">
        <f>ROUND(E318*(1+$F$7),2)</f>
        <v>#REF!</v>
      </c>
      <c r="G318" s="129"/>
      <c r="H318" s="20">
        <f t="shared" si="23"/>
        <v>0</v>
      </c>
    </row>
    <row r="319" spans="1:8" ht="12" customHeight="1" x14ac:dyDescent="0.2">
      <c r="A319" s="82" t="s">
        <v>668</v>
      </c>
      <c r="B319" s="72" t="s">
        <v>39</v>
      </c>
      <c r="C319" s="65" t="s">
        <v>3</v>
      </c>
      <c r="D319" s="20">
        <v>6</v>
      </c>
      <c r="E319" s="19">
        <v>244.68899999999999</v>
      </c>
      <c r="F319" s="19" t="e">
        <f>ROUND(E319*(1+$F$7),2)</f>
        <v>#REF!</v>
      </c>
      <c r="G319" s="129"/>
      <c r="H319" s="20">
        <f t="shared" si="23"/>
        <v>0</v>
      </c>
    </row>
    <row r="320" spans="1:8" s="11" customFormat="1" ht="12" customHeight="1" x14ac:dyDescent="0.2">
      <c r="A320" s="83" t="s">
        <v>669</v>
      </c>
      <c r="B320" s="28" t="s">
        <v>286</v>
      </c>
      <c r="C320" s="28"/>
      <c r="D320" s="29"/>
      <c r="E320" s="29"/>
      <c r="F320" s="29"/>
      <c r="G320" s="130"/>
      <c r="H320" s="29"/>
    </row>
    <row r="321" spans="1:8" ht="12" customHeight="1" x14ac:dyDescent="0.2">
      <c r="A321" s="82" t="s">
        <v>670</v>
      </c>
      <c r="B321" s="47" t="s">
        <v>138</v>
      </c>
      <c r="C321" s="46" t="s">
        <v>4</v>
      </c>
      <c r="D321" s="20">
        <v>36.520000000000003</v>
      </c>
      <c r="E321" s="19"/>
      <c r="F321" s="19"/>
      <c r="G321" s="129"/>
      <c r="H321" s="20">
        <f>ROUND(D321*G321,2)</f>
        <v>0</v>
      </c>
    </row>
    <row r="322" spans="1:8" s="11" customFormat="1" ht="12" customHeight="1" x14ac:dyDescent="0.2">
      <c r="A322" s="83" t="s">
        <v>671</v>
      </c>
      <c r="B322" s="59" t="s">
        <v>50</v>
      </c>
      <c r="C322" s="59"/>
      <c r="D322" s="60"/>
      <c r="E322" s="60"/>
      <c r="F322" s="60"/>
      <c r="G322" s="131"/>
      <c r="H322" s="60"/>
    </row>
    <row r="323" spans="1:8" ht="12" customHeight="1" x14ac:dyDescent="0.2">
      <c r="A323" s="82" t="s">
        <v>672</v>
      </c>
      <c r="B323" s="22" t="s">
        <v>288</v>
      </c>
      <c r="C323" s="18" t="s">
        <v>3</v>
      </c>
      <c r="D323" s="69">
        <v>1</v>
      </c>
      <c r="E323" s="69"/>
      <c r="F323" s="69"/>
      <c r="G323" s="129"/>
      <c r="H323" s="20">
        <f>ROUND(D323*G323,2)</f>
        <v>0</v>
      </c>
    </row>
    <row r="324" spans="1:8" ht="12" customHeight="1" x14ac:dyDescent="0.2">
      <c r="A324" s="82" t="s">
        <v>673</v>
      </c>
      <c r="B324" s="72" t="s">
        <v>35</v>
      </c>
      <c r="C324" s="65" t="s">
        <v>3</v>
      </c>
      <c r="D324" s="20">
        <v>1</v>
      </c>
      <c r="E324" s="19"/>
      <c r="F324" s="19"/>
      <c r="G324" s="129"/>
      <c r="H324" s="20">
        <f>ROUND(D324*G324,2)</f>
        <v>0</v>
      </c>
    </row>
    <row r="325" spans="1:8" ht="12" customHeight="1" x14ac:dyDescent="0.2">
      <c r="A325" s="82" t="s">
        <v>674</v>
      </c>
      <c r="B325" s="72" t="s">
        <v>119</v>
      </c>
      <c r="C325" s="65" t="s">
        <v>3</v>
      </c>
      <c r="D325" s="20">
        <v>3</v>
      </c>
      <c r="E325" s="19"/>
      <c r="F325" s="19"/>
      <c r="G325" s="129"/>
      <c r="H325" s="20">
        <f>ROUND(D325*G325,2)</f>
        <v>0</v>
      </c>
    </row>
    <row r="326" spans="1:8" ht="12" customHeight="1" x14ac:dyDescent="0.2">
      <c r="A326" s="82" t="s">
        <v>675</v>
      </c>
      <c r="B326" s="59" t="s">
        <v>52</v>
      </c>
      <c r="C326" s="59"/>
      <c r="D326" s="60"/>
      <c r="E326" s="60"/>
      <c r="F326" s="60"/>
      <c r="G326" s="131"/>
      <c r="H326" s="60"/>
    </row>
    <row r="327" spans="1:8" ht="12" customHeight="1" x14ac:dyDescent="0.2">
      <c r="A327" s="82" t="s">
        <v>676</v>
      </c>
      <c r="B327" s="72" t="s">
        <v>108</v>
      </c>
      <c r="C327" s="73" t="s">
        <v>3</v>
      </c>
      <c r="D327" s="20">
        <v>1</v>
      </c>
      <c r="E327" s="19">
        <v>4293.26</v>
      </c>
      <c r="F327" s="19" t="e">
        <f>ROUND(E327*(1+$F$7),2)</f>
        <v>#REF!</v>
      </c>
      <c r="G327" s="129"/>
      <c r="H327" s="20">
        <f t="shared" ref="H327:H338" si="24">ROUND(D327*G327,2)</f>
        <v>0</v>
      </c>
    </row>
    <row r="328" spans="1:8" ht="24.95" customHeight="1" x14ac:dyDescent="0.2">
      <c r="A328" s="82" t="s">
        <v>677</v>
      </c>
      <c r="B328" s="78" t="s">
        <v>29</v>
      </c>
      <c r="C328" s="79" t="s">
        <v>5</v>
      </c>
      <c r="D328" s="20">
        <v>82.5</v>
      </c>
      <c r="E328" s="19"/>
      <c r="F328" s="19"/>
      <c r="G328" s="129"/>
      <c r="H328" s="20">
        <f t="shared" si="24"/>
        <v>0</v>
      </c>
    </row>
    <row r="329" spans="1:8" ht="12" customHeight="1" x14ac:dyDescent="0.2">
      <c r="A329" s="82" t="s">
        <v>678</v>
      </c>
      <c r="B329" s="78" t="s">
        <v>30</v>
      </c>
      <c r="C329" s="79" t="s">
        <v>4</v>
      </c>
      <c r="D329" s="20">
        <v>82</v>
      </c>
      <c r="E329" s="19"/>
      <c r="F329" s="19"/>
      <c r="G329" s="129"/>
      <c r="H329" s="20">
        <f t="shared" si="24"/>
        <v>0</v>
      </c>
    </row>
    <row r="330" spans="1:8" ht="12" customHeight="1" x14ac:dyDescent="0.2">
      <c r="A330" s="82" t="s">
        <v>679</v>
      </c>
      <c r="B330" s="78" t="s">
        <v>54</v>
      </c>
      <c r="C330" s="80" t="s">
        <v>5</v>
      </c>
      <c r="D330" s="20">
        <v>10</v>
      </c>
      <c r="E330" s="19"/>
      <c r="F330" s="19"/>
      <c r="G330" s="129"/>
      <c r="H330" s="20">
        <f t="shared" si="24"/>
        <v>0</v>
      </c>
    </row>
    <row r="331" spans="1:8" ht="12" customHeight="1" x14ac:dyDescent="0.2">
      <c r="A331" s="82" t="s">
        <v>680</v>
      </c>
      <c r="B331" s="78" t="s">
        <v>31</v>
      </c>
      <c r="C331" s="80" t="s">
        <v>5</v>
      </c>
      <c r="D331" s="20">
        <v>72.5</v>
      </c>
      <c r="E331" s="19"/>
      <c r="F331" s="19"/>
      <c r="G331" s="129"/>
      <c r="H331" s="20">
        <f t="shared" si="24"/>
        <v>0</v>
      </c>
    </row>
    <row r="332" spans="1:8" ht="24.95" customHeight="1" x14ac:dyDescent="0.2">
      <c r="A332" s="82" t="s">
        <v>681</v>
      </c>
      <c r="B332" s="70" t="s">
        <v>120</v>
      </c>
      <c r="C332" s="71" t="s">
        <v>7</v>
      </c>
      <c r="D332" s="20">
        <v>20</v>
      </c>
      <c r="E332" s="19"/>
      <c r="F332" s="19"/>
      <c r="G332" s="129"/>
      <c r="H332" s="20">
        <f t="shared" si="24"/>
        <v>0</v>
      </c>
    </row>
    <row r="333" spans="1:8" ht="12" customHeight="1" x14ac:dyDescent="0.2">
      <c r="A333" s="82" t="s">
        <v>682</v>
      </c>
      <c r="B333" s="34" t="s">
        <v>28</v>
      </c>
      <c r="C333" s="33" t="s">
        <v>5</v>
      </c>
      <c r="D333" s="20">
        <v>2</v>
      </c>
      <c r="E333" s="19"/>
      <c r="F333" s="19"/>
      <c r="G333" s="129"/>
      <c r="H333" s="20">
        <f t="shared" si="24"/>
        <v>0</v>
      </c>
    </row>
    <row r="334" spans="1:8" ht="12" customHeight="1" x14ac:dyDescent="0.2">
      <c r="A334" s="82" t="s">
        <v>683</v>
      </c>
      <c r="B334" s="72" t="s">
        <v>105</v>
      </c>
      <c r="C334" s="73" t="s">
        <v>7</v>
      </c>
      <c r="D334" s="20">
        <v>32</v>
      </c>
      <c r="E334" s="19" t="e">
        <f>VLOOKUP(#REF!,#REF!,4,FALSE)</f>
        <v>#REF!</v>
      </c>
      <c r="F334" s="19" t="e">
        <f>ROUND(E334*(1+$F$7),2)</f>
        <v>#REF!</v>
      </c>
      <c r="G334" s="129"/>
      <c r="H334" s="20">
        <f t="shared" si="24"/>
        <v>0</v>
      </c>
    </row>
    <row r="335" spans="1:8" ht="12" customHeight="1" x14ac:dyDescent="0.2">
      <c r="A335" s="82" t="s">
        <v>684</v>
      </c>
      <c r="B335" s="72" t="s">
        <v>106</v>
      </c>
      <c r="C335" s="73" t="s">
        <v>7</v>
      </c>
      <c r="D335" s="20">
        <v>110</v>
      </c>
      <c r="E335" s="19" t="e">
        <f>VLOOKUP(#REF!,#REF!,4,FALSE)</f>
        <v>#REF!</v>
      </c>
      <c r="F335" s="19" t="e">
        <f>ROUND(E335*(1+$F$7),2)</f>
        <v>#REF!</v>
      </c>
      <c r="G335" s="129"/>
      <c r="H335" s="20">
        <f t="shared" si="24"/>
        <v>0</v>
      </c>
    </row>
    <row r="336" spans="1:8" ht="12" customHeight="1" x14ac:dyDescent="0.2">
      <c r="A336" s="82" t="s">
        <v>685</v>
      </c>
      <c r="B336" s="81" t="s">
        <v>121</v>
      </c>
      <c r="C336" s="57" t="s">
        <v>3</v>
      </c>
      <c r="D336" s="20">
        <v>5</v>
      </c>
      <c r="E336" s="19"/>
      <c r="F336" s="19"/>
      <c r="G336" s="129"/>
      <c r="H336" s="20">
        <f t="shared" si="24"/>
        <v>0</v>
      </c>
    </row>
    <row r="337" spans="1:8" ht="12" customHeight="1" x14ac:dyDescent="0.2">
      <c r="A337" s="82" t="s">
        <v>686</v>
      </c>
      <c r="B337" s="81" t="s">
        <v>41</v>
      </c>
      <c r="C337" s="57" t="s">
        <v>3</v>
      </c>
      <c r="D337" s="20">
        <v>16</v>
      </c>
      <c r="E337" s="19"/>
      <c r="F337" s="19"/>
      <c r="G337" s="129"/>
      <c r="H337" s="20">
        <f t="shared" si="24"/>
        <v>0</v>
      </c>
    </row>
    <row r="338" spans="1:8" ht="12" customHeight="1" x14ac:dyDescent="0.2">
      <c r="A338" s="82" t="s">
        <v>687</v>
      </c>
      <c r="B338" s="72" t="s">
        <v>107</v>
      </c>
      <c r="C338" s="73" t="s">
        <v>3</v>
      </c>
      <c r="D338" s="20">
        <v>3</v>
      </c>
      <c r="E338" s="19">
        <v>58.32</v>
      </c>
      <c r="F338" s="19" t="e">
        <f>ROUND(E338*(1+$F$7),2)</f>
        <v>#REF!</v>
      </c>
      <c r="G338" s="129"/>
      <c r="H338" s="20">
        <f t="shared" si="24"/>
        <v>0</v>
      </c>
    </row>
    <row r="339" spans="1:8" s="11" customFormat="1" ht="12" customHeight="1" x14ac:dyDescent="0.2">
      <c r="A339" s="83" t="s">
        <v>688</v>
      </c>
      <c r="B339" s="28" t="s">
        <v>51</v>
      </c>
      <c r="C339" s="28"/>
      <c r="D339" s="29"/>
      <c r="E339" s="29"/>
      <c r="F339" s="29"/>
      <c r="G339" s="130"/>
      <c r="H339" s="29"/>
    </row>
    <row r="340" spans="1:8" ht="12" customHeight="1" x14ac:dyDescent="0.2">
      <c r="A340" s="82" t="s">
        <v>689</v>
      </c>
      <c r="B340" s="72" t="s">
        <v>17</v>
      </c>
      <c r="C340" s="65" t="s">
        <v>3</v>
      </c>
      <c r="D340" s="20">
        <v>8</v>
      </c>
      <c r="E340" s="19"/>
      <c r="F340" s="19"/>
      <c r="G340" s="129"/>
      <c r="H340" s="20">
        <f t="shared" ref="H340:H353" si="25">ROUND(D340*G340,2)</f>
        <v>0</v>
      </c>
    </row>
    <row r="341" spans="1:8" ht="24.95" customHeight="1" x14ac:dyDescent="0.2">
      <c r="A341" s="82" t="s">
        <v>690</v>
      </c>
      <c r="B341" s="72" t="s">
        <v>18</v>
      </c>
      <c r="C341" s="65" t="s">
        <v>3</v>
      </c>
      <c r="D341" s="20">
        <v>8</v>
      </c>
      <c r="E341" s="19"/>
      <c r="F341" s="19"/>
      <c r="G341" s="129"/>
      <c r="H341" s="20">
        <f t="shared" si="25"/>
        <v>0</v>
      </c>
    </row>
    <row r="342" spans="1:8" ht="12" customHeight="1" x14ac:dyDescent="0.2">
      <c r="A342" s="82" t="s">
        <v>691</v>
      </c>
      <c r="B342" s="22" t="s">
        <v>356</v>
      </c>
      <c r="C342" s="68" t="s">
        <v>3</v>
      </c>
      <c r="D342" s="69">
        <v>1</v>
      </c>
      <c r="E342" s="19"/>
      <c r="F342" s="19"/>
      <c r="G342" s="129"/>
      <c r="H342" s="20">
        <f t="shared" si="25"/>
        <v>0</v>
      </c>
    </row>
    <row r="343" spans="1:8" ht="12" customHeight="1" x14ac:dyDescent="0.2">
      <c r="A343" s="82" t="s">
        <v>692</v>
      </c>
      <c r="B343" s="22" t="s">
        <v>357</v>
      </c>
      <c r="C343" s="68" t="s">
        <v>3</v>
      </c>
      <c r="D343" s="69">
        <v>6</v>
      </c>
      <c r="E343" s="19"/>
      <c r="F343" s="19"/>
      <c r="G343" s="129"/>
      <c r="H343" s="20">
        <f t="shared" si="25"/>
        <v>0</v>
      </c>
    </row>
    <row r="344" spans="1:8" ht="12" customHeight="1" x14ac:dyDescent="0.2">
      <c r="A344" s="82" t="s">
        <v>693</v>
      </c>
      <c r="B344" s="22" t="s">
        <v>358</v>
      </c>
      <c r="C344" s="68" t="s">
        <v>3</v>
      </c>
      <c r="D344" s="69">
        <v>6</v>
      </c>
      <c r="E344" s="19"/>
      <c r="F344" s="19"/>
      <c r="G344" s="129"/>
      <c r="H344" s="20">
        <f t="shared" si="25"/>
        <v>0</v>
      </c>
    </row>
    <row r="345" spans="1:8" ht="12" customHeight="1" x14ac:dyDescent="0.2">
      <c r="A345" s="82" t="s">
        <v>694</v>
      </c>
      <c r="B345" s="22" t="s">
        <v>359</v>
      </c>
      <c r="C345" s="68" t="s">
        <v>3</v>
      </c>
      <c r="D345" s="69">
        <v>6</v>
      </c>
      <c r="E345" s="19"/>
      <c r="F345" s="19"/>
      <c r="G345" s="129"/>
      <c r="H345" s="20">
        <f t="shared" si="25"/>
        <v>0</v>
      </c>
    </row>
    <row r="346" spans="1:8" ht="12" customHeight="1" x14ac:dyDescent="0.2">
      <c r="A346" s="82" t="s">
        <v>695</v>
      </c>
      <c r="B346" s="22" t="s">
        <v>360</v>
      </c>
      <c r="C346" s="68" t="s">
        <v>3</v>
      </c>
      <c r="D346" s="69">
        <v>6</v>
      </c>
      <c r="E346" s="19"/>
      <c r="F346" s="19"/>
      <c r="G346" s="129"/>
      <c r="H346" s="20">
        <f t="shared" si="25"/>
        <v>0</v>
      </c>
    </row>
    <row r="347" spans="1:8" ht="12" customHeight="1" x14ac:dyDescent="0.2">
      <c r="A347" s="82" t="s">
        <v>696</v>
      </c>
      <c r="B347" s="22" t="s">
        <v>363</v>
      </c>
      <c r="C347" s="68" t="s">
        <v>3</v>
      </c>
      <c r="D347" s="69">
        <v>1</v>
      </c>
      <c r="E347" s="19"/>
      <c r="F347" s="19"/>
      <c r="G347" s="129"/>
      <c r="H347" s="20">
        <f t="shared" si="25"/>
        <v>0</v>
      </c>
    </row>
    <row r="348" spans="1:8" ht="12" customHeight="1" x14ac:dyDescent="0.2">
      <c r="A348" s="82" t="s">
        <v>697</v>
      </c>
      <c r="B348" s="22" t="s">
        <v>365</v>
      </c>
      <c r="C348" s="68" t="s">
        <v>7</v>
      </c>
      <c r="D348" s="69">
        <v>110</v>
      </c>
      <c r="E348" s="19"/>
      <c r="F348" s="19"/>
      <c r="G348" s="129"/>
      <c r="H348" s="20">
        <f t="shared" si="25"/>
        <v>0</v>
      </c>
    </row>
    <row r="349" spans="1:8" ht="12" customHeight="1" x14ac:dyDescent="0.2">
      <c r="A349" s="82" t="s">
        <v>698</v>
      </c>
      <c r="B349" s="22" t="s">
        <v>364</v>
      </c>
      <c r="C349" s="68" t="s">
        <v>7</v>
      </c>
      <c r="D349" s="69">
        <v>30</v>
      </c>
      <c r="E349" s="19"/>
      <c r="F349" s="19"/>
      <c r="G349" s="129"/>
      <c r="H349" s="20">
        <f t="shared" si="25"/>
        <v>0</v>
      </c>
    </row>
    <row r="350" spans="1:8" ht="12" customHeight="1" x14ac:dyDescent="0.2">
      <c r="A350" s="82" t="s">
        <v>699</v>
      </c>
      <c r="B350" s="22" t="s">
        <v>366</v>
      </c>
      <c r="C350" s="68" t="s">
        <v>3</v>
      </c>
      <c r="D350" s="69">
        <v>4</v>
      </c>
      <c r="E350" s="19"/>
      <c r="F350" s="19"/>
      <c r="G350" s="129"/>
      <c r="H350" s="20">
        <f t="shared" si="25"/>
        <v>0</v>
      </c>
    </row>
    <row r="351" spans="1:8" ht="12" customHeight="1" x14ac:dyDescent="0.2">
      <c r="A351" s="82" t="s">
        <v>700</v>
      </c>
      <c r="B351" s="22" t="s">
        <v>367</v>
      </c>
      <c r="C351" s="68" t="s">
        <v>3</v>
      </c>
      <c r="D351" s="69">
        <v>2</v>
      </c>
      <c r="E351" s="19"/>
      <c r="F351" s="19"/>
      <c r="G351" s="129"/>
      <c r="H351" s="20">
        <f t="shared" si="25"/>
        <v>0</v>
      </c>
    </row>
    <row r="352" spans="1:8" ht="24" customHeight="1" x14ac:dyDescent="0.2">
      <c r="A352" s="82" t="s">
        <v>701</v>
      </c>
      <c r="B352" s="37" t="s">
        <v>368</v>
      </c>
      <c r="C352" s="68" t="s">
        <v>3</v>
      </c>
      <c r="D352" s="69">
        <v>1</v>
      </c>
      <c r="E352" s="19"/>
      <c r="F352" s="19"/>
      <c r="G352" s="129"/>
      <c r="H352" s="20">
        <f t="shared" si="25"/>
        <v>0</v>
      </c>
    </row>
    <row r="353" spans="1:9" ht="12" customHeight="1" x14ac:dyDescent="0.2">
      <c r="A353" s="82" t="s">
        <v>702</v>
      </c>
      <c r="B353" s="22" t="s">
        <v>369</v>
      </c>
      <c r="C353" s="68" t="s">
        <v>3</v>
      </c>
      <c r="D353" s="69">
        <v>22</v>
      </c>
      <c r="E353" s="19"/>
      <c r="F353" s="19"/>
      <c r="G353" s="129"/>
      <c r="H353" s="20">
        <f t="shared" si="25"/>
        <v>0</v>
      </c>
    </row>
    <row r="354" spans="1:9" ht="12" customHeight="1" x14ac:dyDescent="0.2">
      <c r="A354" s="82"/>
      <c r="B354" s="26"/>
      <c r="C354" s="57"/>
      <c r="D354" s="19"/>
      <c r="E354" s="19"/>
      <c r="F354" s="19"/>
      <c r="G354" s="129"/>
      <c r="H354" s="20"/>
    </row>
    <row r="355" spans="1:9" s="11" customFormat="1" ht="12" customHeight="1" x14ac:dyDescent="0.2">
      <c r="A355" s="83" t="s">
        <v>175</v>
      </c>
      <c r="B355" s="61" t="s">
        <v>239</v>
      </c>
      <c r="C355" s="64"/>
      <c r="D355" s="32"/>
      <c r="E355" s="32"/>
      <c r="F355" s="32"/>
      <c r="G355" s="130"/>
      <c r="H355" s="29">
        <f>SUBTOTAL(9,H356:H406)</f>
        <v>0</v>
      </c>
      <c r="I355" s="86"/>
    </row>
    <row r="356" spans="1:9" s="11" customFormat="1" ht="12" customHeight="1" x14ac:dyDescent="0.2">
      <c r="A356" s="83" t="s">
        <v>703</v>
      </c>
      <c r="B356" s="61" t="s">
        <v>256</v>
      </c>
      <c r="C356" s="64"/>
      <c r="D356" s="32"/>
      <c r="E356" s="32"/>
      <c r="F356" s="32"/>
      <c r="G356" s="130"/>
      <c r="H356" s="29"/>
    </row>
    <row r="357" spans="1:9" ht="12" customHeight="1" x14ac:dyDescent="0.2">
      <c r="A357" s="82" t="s">
        <v>704</v>
      </c>
      <c r="B357" s="26" t="s">
        <v>370</v>
      </c>
      <c r="C357" s="57" t="s">
        <v>7</v>
      </c>
      <c r="D357" s="19">
        <v>256</v>
      </c>
      <c r="E357" s="19"/>
      <c r="F357" s="19"/>
      <c r="G357" s="129"/>
      <c r="H357" s="20">
        <f t="shared" ref="H357:H371" si="26">ROUND(D357*G357,2)</f>
        <v>0</v>
      </c>
    </row>
    <row r="358" spans="1:9" ht="20.25" customHeight="1" x14ac:dyDescent="0.2">
      <c r="A358" s="82" t="s">
        <v>705</v>
      </c>
      <c r="B358" s="34" t="s">
        <v>29</v>
      </c>
      <c r="C358" s="33" t="s">
        <v>5</v>
      </c>
      <c r="D358" s="20">
        <v>57.7</v>
      </c>
      <c r="E358" s="19"/>
      <c r="F358" s="19"/>
      <c r="G358" s="129"/>
      <c r="H358" s="20">
        <f t="shared" si="26"/>
        <v>0</v>
      </c>
    </row>
    <row r="359" spans="1:9" ht="12" customHeight="1" x14ac:dyDescent="0.2">
      <c r="A359" s="82" t="s">
        <v>706</v>
      </c>
      <c r="B359" s="34" t="s">
        <v>201</v>
      </c>
      <c r="C359" s="33" t="s">
        <v>4</v>
      </c>
      <c r="D359" s="20">
        <v>230.81</v>
      </c>
      <c r="E359" s="19"/>
      <c r="F359" s="19"/>
      <c r="G359" s="129"/>
      <c r="H359" s="20">
        <f t="shared" si="26"/>
        <v>0</v>
      </c>
    </row>
    <row r="360" spans="1:9" ht="12" customHeight="1" x14ac:dyDescent="0.2">
      <c r="A360" s="82" t="s">
        <v>707</v>
      </c>
      <c r="B360" s="34" t="s">
        <v>202</v>
      </c>
      <c r="C360" s="33" t="s">
        <v>5</v>
      </c>
      <c r="D360" s="20">
        <v>6.41</v>
      </c>
      <c r="E360" s="19"/>
      <c r="F360" s="19"/>
      <c r="G360" s="129"/>
      <c r="H360" s="20">
        <f t="shared" si="26"/>
        <v>0</v>
      </c>
    </row>
    <row r="361" spans="1:9" ht="12" customHeight="1" x14ac:dyDescent="0.2">
      <c r="A361" s="82" t="s">
        <v>708</v>
      </c>
      <c r="B361" s="22" t="s">
        <v>210</v>
      </c>
      <c r="C361" s="18" t="s">
        <v>4</v>
      </c>
      <c r="D361" s="19">
        <v>128.22999999999999</v>
      </c>
      <c r="E361" s="19"/>
      <c r="F361" s="19"/>
      <c r="G361" s="129"/>
      <c r="H361" s="20">
        <f t="shared" si="26"/>
        <v>0</v>
      </c>
    </row>
    <row r="362" spans="1:9" ht="21" customHeight="1" x14ac:dyDescent="0.2">
      <c r="A362" s="82" t="s">
        <v>709</v>
      </c>
      <c r="B362" s="37" t="s">
        <v>213</v>
      </c>
      <c r="C362" s="18" t="s">
        <v>6</v>
      </c>
      <c r="D362" s="19">
        <v>3025</v>
      </c>
      <c r="E362" s="19"/>
      <c r="F362" s="19"/>
      <c r="G362" s="129"/>
      <c r="H362" s="20">
        <f t="shared" si="26"/>
        <v>0</v>
      </c>
    </row>
    <row r="363" spans="1:9" ht="12" customHeight="1" x14ac:dyDescent="0.2">
      <c r="A363" s="82" t="s">
        <v>710</v>
      </c>
      <c r="B363" s="26" t="s">
        <v>371</v>
      </c>
      <c r="C363" s="57" t="s">
        <v>5</v>
      </c>
      <c r="D363" s="19">
        <v>25.65</v>
      </c>
      <c r="E363" s="19"/>
      <c r="F363" s="19"/>
      <c r="G363" s="129"/>
      <c r="H363" s="20">
        <f t="shared" si="26"/>
        <v>0</v>
      </c>
    </row>
    <row r="364" spans="1:9" ht="24" customHeight="1" x14ac:dyDescent="0.2">
      <c r="A364" s="82" t="s">
        <v>711</v>
      </c>
      <c r="B364" s="26" t="s">
        <v>372</v>
      </c>
      <c r="C364" s="57" t="s">
        <v>4</v>
      </c>
      <c r="D364" s="19">
        <v>504.62</v>
      </c>
      <c r="E364" s="19"/>
      <c r="F364" s="19"/>
      <c r="G364" s="129"/>
      <c r="H364" s="20">
        <f t="shared" si="26"/>
        <v>0</v>
      </c>
    </row>
    <row r="365" spans="1:9" ht="12" customHeight="1" x14ac:dyDescent="0.2">
      <c r="A365" s="82" t="s">
        <v>712</v>
      </c>
      <c r="B365" s="26" t="s">
        <v>373</v>
      </c>
      <c r="C365" s="57" t="s">
        <v>5</v>
      </c>
      <c r="D365" s="19">
        <v>7.68</v>
      </c>
      <c r="E365" s="19"/>
      <c r="F365" s="19"/>
      <c r="G365" s="129"/>
      <c r="H365" s="20">
        <f t="shared" si="26"/>
        <v>0</v>
      </c>
    </row>
    <row r="366" spans="1:9" ht="24" customHeight="1" x14ac:dyDescent="0.2">
      <c r="A366" s="82" t="s">
        <v>713</v>
      </c>
      <c r="B366" s="26" t="s">
        <v>374</v>
      </c>
      <c r="C366" s="57" t="s">
        <v>4</v>
      </c>
      <c r="D366" s="19">
        <v>278.8</v>
      </c>
      <c r="E366" s="19"/>
      <c r="F366" s="19"/>
      <c r="G366" s="129"/>
      <c r="H366" s="20">
        <f t="shared" si="26"/>
        <v>0</v>
      </c>
    </row>
    <row r="367" spans="1:9" ht="36" customHeight="1" x14ac:dyDescent="0.2">
      <c r="A367" s="82" t="s">
        <v>714</v>
      </c>
      <c r="B367" s="26" t="s">
        <v>375</v>
      </c>
      <c r="C367" s="57" t="s">
        <v>4</v>
      </c>
      <c r="D367" s="19">
        <v>730.44</v>
      </c>
      <c r="E367" s="19"/>
      <c r="F367" s="19"/>
      <c r="G367" s="129"/>
      <c r="H367" s="20">
        <f t="shared" si="26"/>
        <v>0</v>
      </c>
    </row>
    <row r="368" spans="1:9" ht="36" customHeight="1" x14ac:dyDescent="0.2">
      <c r="A368" s="82" t="s">
        <v>715</v>
      </c>
      <c r="B368" s="26" t="s">
        <v>376</v>
      </c>
      <c r="C368" s="57" t="s">
        <v>4</v>
      </c>
      <c r="D368" s="19">
        <v>730.44</v>
      </c>
      <c r="E368" s="19"/>
      <c r="F368" s="19"/>
      <c r="G368" s="129"/>
      <c r="H368" s="20">
        <f t="shared" si="26"/>
        <v>0</v>
      </c>
    </row>
    <row r="369" spans="1:8" ht="24" customHeight="1" x14ac:dyDescent="0.2">
      <c r="A369" s="82" t="s">
        <v>716</v>
      </c>
      <c r="B369" s="37" t="s">
        <v>377</v>
      </c>
      <c r="C369" s="57" t="s">
        <v>4</v>
      </c>
      <c r="D369" s="19">
        <v>266.10000000000002</v>
      </c>
      <c r="E369" s="19"/>
      <c r="F369" s="19"/>
      <c r="G369" s="129"/>
      <c r="H369" s="20">
        <f t="shared" si="26"/>
        <v>0</v>
      </c>
    </row>
    <row r="370" spans="1:8" ht="24" customHeight="1" x14ac:dyDescent="0.2">
      <c r="A370" s="82" t="s">
        <v>717</v>
      </c>
      <c r="B370" s="37" t="s">
        <v>378</v>
      </c>
      <c r="C370" s="57" t="s">
        <v>4</v>
      </c>
      <c r="D370" s="19">
        <v>9.99</v>
      </c>
      <c r="E370" s="19"/>
      <c r="F370" s="19"/>
      <c r="G370" s="129"/>
      <c r="H370" s="20">
        <f t="shared" si="26"/>
        <v>0</v>
      </c>
    </row>
    <row r="371" spans="1:8" ht="24" customHeight="1" x14ac:dyDescent="0.2">
      <c r="A371" s="82" t="s">
        <v>718</v>
      </c>
      <c r="B371" s="37" t="s">
        <v>379</v>
      </c>
      <c r="C371" s="57" t="s">
        <v>4</v>
      </c>
      <c r="D371" s="19">
        <v>16.8</v>
      </c>
      <c r="E371" s="19"/>
      <c r="F371" s="19"/>
      <c r="G371" s="129"/>
      <c r="H371" s="20">
        <f t="shared" si="26"/>
        <v>0</v>
      </c>
    </row>
    <row r="372" spans="1:8" s="11" customFormat="1" ht="12" customHeight="1" x14ac:dyDescent="0.2">
      <c r="A372" s="83" t="s">
        <v>719</v>
      </c>
      <c r="B372" s="61" t="s">
        <v>276</v>
      </c>
      <c r="C372" s="64"/>
      <c r="D372" s="32"/>
      <c r="E372" s="32"/>
      <c r="F372" s="32"/>
      <c r="G372" s="130"/>
      <c r="H372" s="29"/>
    </row>
    <row r="373" spans="1:8" ht="36.75" customHeight="1" x14ac:dyDescent="0.2">
      <c r="A373" s="82" t="s">
        <v>720</v>
      </c>
      <c r="B373" s="47" t="s">
        <v>139</v>
      </c>
      <c r="C373" s="46" t="s">
        <v>4</v>
      </c>
      <c r="D373" s="20">
        <v>684.39</v>
      </c>
      <c r="E373" s="19"/>
      <c r="F373" s="19"/>
      <c r="G373" s="129"/>
      <c r="H373" s="20">
        <f t="shared" ref="H373:H378" si="27">ROUND(D373*G373,2)</f>
        <v>0</v>
      </c>
    </row>
    <row r="374" spans="1:8" ht="12" customHeight="1" x14ac:dyDescent="0.2">
      <c r="A374" s="82" t="s">
        <v>721</v>
      </c>
      <c r="B374" s="53" t="s">
        <v>143</v>
      </c>
      <c r="C374" s="52" t="s">
        <v>4</v>
      </c>
      <c r="D374" s="20">
        <v>64.150000000000006</v>
      </c>
      <c r="E374" s="19">
        <v>82.14</v>
      </c>
      <c r="F374" s="19" t="e">
        <f t="shared" ref="F374:F376" si="28">ROUND(E374*(1+$F$7),2)</f>
        <v>#REF!</v>
      </c>
      <c r="G374" s="129"/>
      <c r="H374" s="20">
        <f t="shared" si="27"/>
        <v>0</v>
      </c>
    </row>
    <row r="375" spans="1:8" ht="24.95" customHeight="1" x14ac:dyDescent="0.2">
      <c r="A375" s="82" t="s">
        <v>722</v>
      </c>
      <c r="B375" s="53" t="s">
        <v>144</v>
      </c>
      <c r="C375" s="52" t="s">
        <v>4</v>
      </c>
      <c r="D375" s="20">
        <v>128.66</v>
      </c>
      <c r="E375" s="19">
        <v>82.14</v>
      </c>
      <c r="F375" s="19" t="e">
        <f t="shared" si="28"/>
        <v>#REF!</v>
      </c>
      <c r="G375" s="129"/>
      <c r="H375" s="20">
        <f t="shared" si="27"/>
        <v>0</v>
      </c>
    </row>
    <row r="376" spans="1:8" ht="24.95" customHeight="1" x14ac:dyDescent="0.2">
      <c r="A376" s="82" t="s">
        <v>723</v>
      </c>
      <c r="B376" s="53" t="s">
        <v>145</v>
      </c>
      <c r="C376" s="52" t="s">
        <v>4</v>
      </c>
      <c r="D376" s="20">
        <v>381.63</v>
      </c>
      <c r="E376" s="19">
        <v>82.14</v>
      </c>
      <c r="F376" s="19" t="e">
        <f t="shared" si="28"/>
        <v>#REF!</v>
      </c>
      <c r="G376" s="129"/>
      <c r="H376" s="20">
        <f t="shared" si="27"/>
        <v>0</v>
      </c>
    </row>
    <row r="377" spans="1:8" ht="12" customHeight="1" x14ac:dyDescent="0.2">
      <c r="A377" s="82" t="s">
        <v>724</v>
      </c>
      <c r="B377" s="22" t="s">
        <v>391</v>
      </c>
      <c r="C377" s="52" t="s">
        <v>4</v>
      </c>
      <c r="D377" s="20">
        <v>6.19</v>
      </c>
      <c r="E377" s="19"/>
      <c r="F377" s="19"/>
      <c r="G377" s="129"/>
      <c r="H377" s="20">
        <f t="shared" si="27"/>
        <v>0</v>
      </c>
    </row>
    <row r="378" spans="1:8" ht="12" customHeight="1" x14ac:dyDescent="0.2">
      <c r="A378" s="82" t="s">
        <v>725</v>
      </c>
      <c r="B378" s="22" t="s">
        <v>392</v>
      </c>
      <c r="C378" s="52" t="s">
        <v>186</v>
      </c>
      <c r="D378" s="20">
        <v>1</v>
      </c>
      <c r="E378" s="19"/>
      <c r="F378" s="19"/>
      <c r="G378" s="129"/>
      <c r="H378" s="20">
        <f t="shared" si="27"/>
        <v>0</v>
      </c>
    </row>
    <row r="379" spans="1:8" s="11" customFormat="1" ht="12" customHeight="1" x14ac:dyDescent="0.2">
      <c r="A379" s="83" t="s">
        <v>726</v>
      </c>
      <c r="B379" s="61" t="s">
        <v>285</v>
      </c>
      <c r="C379" s="64"/>
      <c r="D379" s="32"/>
      <c r="E379" s="32"/>
      <c r="F379" s="32"/>
      <c r="G379" s="130"/>
      <c r="H379" s="29"/>
    </row>
    <row r="380" spans="1:8" ht="12" customHeight="1" x14ac:dyDescent="0.2">
      <c r="A380" s="82" t="s">
        <v>727</v>
      </c>
      <c r="B380" s="47" t="s">
        <v>132</v>
      </c>
      <c r="C380" s="46" t="s">
        <v>4</v>
      </c>
      <c r="D380" s="20">
        <v>2592.36</v>
      </c>
      <c r="E380" s="19"/>
      <c r="F380" s="19"/>
      <c r="G380" s="129"/>
      <c r="H380" s="20">
        <f t="shared" ref="H380:H391" si="29">ROUND(D380*G380,2)</f>
        <v>0</v>
      </c>
    </row>
    <row r="381" spans="1:8" ht="12" customHeight="1" x14ac:dyDescent="0.2">
      <c r="A381" s="82" t="s">
        <v>728</v>
      </c>
      <c r="B381" s="53" t="s">
        <v>142</v>
      </c>
      <c r="C381" s="52" t="s">
        <v>4</v>
      </c>
      <c r="D381" s="20">
        <v>206.91</v>
      </c>
      <c r="E381" s="19">
        <v>82.14</v>
      </c>
      <c r="F381" s="19" t="e">
        <f>ROUND(E381*(1+$F$7),2)</f>
        <v>#REF!</v>
      </c>
      <c r="G381" s="129"/>
      <c r="H381" s="20">
        <f t="shared" si="29"/>
        <v>0</v>
      </c>
    </row>
    <row r="382" spans="1:8" ht="12" customHeight="1" x14ac:dyDescent="0.2">
      <c r="A382" s="82" t="s">
        <v>729</v>
      </c>
      <c r="B382" s="53" t="s">
        <v>146</v>
      </c>
      <c r="C382" s="52" t="s">
        <v>3</v>
      </c>
      <c r="D382" s="20">
        <v>2</v>
      </c>
      <c r="E382" s="19">
        <v>82.14</v>
      </c>
      <c r="F382" s="19" t="e">
        <f t="shared" ref="F382:F391" si="30">ROUND(E382*(1+$F$7),2)</f>
        <v>#REF!</v>
      </c>
      <c r="G382" s="129"/>
      <c r="H382" s="20">
        <f t="shared" si="29"/>
        <v>0</v>
      </c>
    </row>
    <row r="383" spans="1:8" ht="12" customHeight="1" x14ac:dyDescent="0.2">
      <c r="A383" s="82" t="s">
        <v>730</v>
      </c>
      <c r="B383" s="53" t="s">
        <v>147</v>
      </c>
      <c r="C383" s="52" t="s">
        <v>3</v>
      </c>
      <c r="D383" s="20">
        <v>2</v>
      </c>
      <c r="E383" s="19">
        <v>82.14</v>
      </c>
      <c r="F383" s="19" t="e">
        <f t="shared" si="30"/>
        <v>#REF!</v>
      </c>
      <c r="G383" s="129"/>
      <c r="H383" s="20">
        <f t="shared" si="29"/>
        <v>0</v>
      </c>
    </row>
    <row r="384" spans="1:8" ht="12" customHeight="1" x14ac:dyDescent="0.2">
      <c r="A384" s="82" t="s">
        <v>731</v>
      </c>
      <c r="B384" s="53" t="s">
        <v>148</v>
      </c>
      <c r="C384" s="52" t="s">
        <v>3</v>
      </c>
      <c r="D384" s="20">
        <v>2</v>
      </c>
      <c r="E384" s="19">
        <v>82.14</v>
      </c>
      <c r="F384" s="19" t="e">
        <f t="shared" si="30"/>
        <v>#REF!</v>
      </c>
      <c r="G384" s="129"/>
      <c r="H384" s="20">
        <f t="shared" si="29"/>
        <v>0</v>
      </c>
    </row>
    <row r="385" spans="1:9" ht="12" customHeight="1" x14ac:dyDescent="0.2">
      <c r="A385" s="82" t="s">
        <v>732</v>
      </c>
      <c r="B385" s="53" t="s">
        <v>149</v>
      </c>
      <c r="C385" s="52" t="s">
        <v>3</v>
      </c>
      <c r="D385" s="20">
        <v>1</v>
      </c>
      <c r="E385" s="19">
        <v>82.14</v>
      </c>
      <c r="F385" s="19" t="e">
        <f t="shared" si="30"/>
        <v>#REF!</v>
      </c>
      <c r="G385" s="129"/>
      <c r="H385" s="20">
        <f t="shared" si="29"/>
        <v>0</v>
      </c>
    </row>
    <row r="386" spans="1:9" ht="12" customHeight="1" x14ac:dyDescent="0.2">
      <c r="A386" s="82" t="s">
        <v>733</v>
      </c>
      <c r="B386" s="53" t="s">
        <v>150</v>
      </c>
      <c r="C386" s="52" t="s">
        <v>3</v>
      </c>
      <c r="D386" s="20">
        <v>14</v>
      </c>
      <c r="E386" s="19">
        <v>82.14</v>
      </c>
      <c r="F386" s="19" t="e">
        <f t="shared" si="30"/>
        <v>#REF!</v>
      </c>
      <c r="G386" s="129"/>
      <c r="H386" s="20">
        <f t="shared" si="29"/>
        <v>0</v>
      </c>
    </row>
    <row r="387" spans="1:9" ht="12" customHeight="1" x14ac:dyDescent="0.2">
      <c r="A387" s="82" t="s">
        <v>734</v>
      </c>
      <c r="B387" s="53" t="s">
        <v>151</v>
      </c>
      <c r="C387" s="52" t="s">
        <v>4</v>
      </c>
      <c r="D387" s="20">
        <v>62.9</v>
      </c>
      <c r="E387" s="19">
        <v>82.14</v>
      </c>
      <c r="F387" s="19" t="e">
        <f t="shared" si="30"/>
        <v>#REF!</v>
      </c>
      <c r="G387" s="129"/>
      <c r="H387" s="20">
        <f t="shared" si="29"/>
        <v>0</v>
      </c>
    </row>
    <row r="388" spans="1:9" ht="12" customHeight="1" x14ac:dyDescent="0.2">
      <c r="A388" s="82" t="s">
        <v>735</v>
      </c>
      <c r="B388" s="53" t="s">
        <v>152</v>
      </c>
      <c r="C388" s="52" t="s">
        <v>4</v>
      </c>
      <c r="D388" s="20">
        <v>60</v>
      </c>
      <c r="E388" s="19">
        <v>82.14</v>
      </c>
      <c r="F388" s="19" t="e">
        <f t="shared" si="30"/>
        <v>#REF!</v>
      </c>
      <c r="G388" s="129"/>
      <c r="H388" s="20">
        <f t="shared" si="29"/>
        <v>0</v>
      </c>
    </row>
    <row r="389" spans="1:9" ht="12" customHeight="1" x14ac:dyDescent="0.2">
      <c r="A389" s="82" t="s">
        <v>736</v>
      </c>
      <c r="B389" s="53" t="s">
        <v>153</v>
      </c>
      <c r="C389" s="52" t="s">
        <v>3</v>
      </c>
      <c r="D389" s="20">
        <v>20</v>
      </c>
      <c r="E389" s="19"/>
      <c r="F389" s="19" t="e">
        <f t="shared" si="30"/>
        <v>#REF!</v>
      </c>
      <c r="G389" s="129"/>
      <c r="H389" s="20">
        <f t="shared" si="29"/>
        <v>0</v>
      </c>
    </row>
    <row r="390" spans="1:9" ht="12" customHeight="1" x14ac:dyDescent="0.2">
      <c r="A390" s="82" t="s">
        <v>737</v>
      </c>
      <c r="B390" s="53" t="s">
        <v>154</v>
      </c>
      <c r="C390" s="52" t="s">
        <v>155</v>
      </c>
      <c r="D390" s="20">
        <v>40</v>
      </c>
      <c r="E390" s="19"/>
      <c r="F390" s="19" t="e">
        <f t="shared" si="30"/>
        <v>#REF!</v>
      </c>
      <c r="G390" s="129"/>
      <c r="H390" s="20">
        <f t="shared" si="29"/>
        <v>0</v>
      </c>
    </row>
    <row r="391" spans="1:9" ht="12" customHeight="1" x14ac:dyDescent="0.2">
      <c r="A391" s="82" t="s">
        <v>738</v>
      </c>
      <c r="B391" s="53" t="s">
        <v>156</v>
      </c>
      <c r="C391" s="52" t="s">
        <v>4</v>
      </c>
      <c r="D391" s="20">
        <v>15</v>
      </c>
      <c r="E391" s="19">
        <v>82.14</v>
      </c>
      <c r="F391" s="19" t="e">
        <f t="shared" si="30"/>
        <v>#REF!</v>
      </c>
      <c r="G391" s="129"/>
      <c r="H391" s="20">
        <f t="shared" si="29"/>
        <v>0</v>
      </c>
    </row>
    <row r="392" spans="1:9" s="11" customFormat="1" ht="12" customHeight="1" x14ac:dyDescent="0.2">
      <c r="A392" s="83" t="s">
        <v>739</v>
      </c>
      <c r="B392" s="61" t="s">
        <v>277</v>
      </c>
      <c r="C392" s="64"/>
      <c r="D392" s="32"/>
      <c r="E392" s="32"/>
      <c r="F392" s="32"/>
      <c r="G392" s="130"/>
      <c r="H392" s="29"/>
    </row>
    <row r="393" spans="1:9" ht="12" customHeight="1" x14ac:dyDescent="0.2">
      <c r="A393" s="82" t="s">
        <v>740</v>
      </c>
      <c r="B393" s="26" t="s">
        <v>157</v>
      </c>
      <c r="C393" s="57" t="s">
        <v>7</v>
      </c>
      <c r="D393" s="19">
        <v>13</v>
      </c>
      <c r="E393" s="19"/>
      <c r="F393" s="19"/>
      <c r="G393" s="129"/>
      <c r="H393" s="20">
        <f>ROUND(D393*G393,2)</f>
        <v>0</v>
      </c>
    </row>
    <row r="394" spans="1:9" ht="12" customHeight="1" x14ac:dyDescent="0.2">
      <c r="A394" s="82" t="s">
        <v>741</v>
      </c>
      <c r="B394" s="26" t="s">
        <v>380</v>
      </c>
      <c r="C394" s="57" t="s">
        <v>7</v>
      </c>
      <c r="D394" s="19">
        <v>76</v>
      </c>
      <c r="E394" s="19"/>
      <c r="F394" s="19"/>
      <c r="G394" s="129"/>
      <c r="H394" s="20">
        <f>ROUND(D394*G394,2)</f>
        <v>0</v>
      </c>
    </row>
    <row r="395" spans="1:9" s="11" customFormat="1" ht="12" customHeight="1" x14ac:dyDescent="0.2">
      <c r="A395" s="83" t="s">
        <v>742</v>
      </c>
      <c r="B395" s="61" t="s">
        <v>385</v>
      </c>
      <c r="C395" s="64"/>
      <c r="D395" s="32"/>
      <c r="E395" s="32"/>
      <c r="F395" s="32"/>
      <c r="G395" s="130"/>
      <c r="H395" s="29"/>
    </row>
    <row r="396" spans="1:9" ht="12" customHeight="1" x14ac:dyDescent="0.2">
      <c r="A396" s="82" t="s">
        <v>743</v>
      </c>
      <c r="B396" s="22" t="s">
        <v>389</v>
      </c>
      <c r="C396" s="57" t="s">
        <v>5</v>
      </c>
      <c r="D396" s="19">
        <v>156</v>
      </c>
      <c r="E396" s="19"/>
      <c r="F396" s="19"/>
      <c r="G396" s="129"/>
      <c r="H396" s="20">
        <f t="shared" ref="H396:H402" si="31">ROUND(D396*G396,2)</f>
        <v>0</v>
      </c>
      <c r="I396" s="85"/>
    </row>
    <row r="397" spans="1:9" ht="12" customHeight="1" x14ac:dyDescent="0.2">
      <c r="A397" s="82" t="s">
        <v>744</v>
      </c>
      <c r="B397" s="22" t="s">
        <v>388</v>
      </c>
      <c r="C397" s="57" t="s">
        <v>7</v>
      </c>
      <c r="D397" s="19">
        <v>65</v>
      </c>
      <c r="E397" s="19"/>
      <c r="F397" s="19"/>
      <c r="G397" s="129"/>
      <c r="H397" s="20">
        <f t="shared" si="31"/>
        <v>0</v>
      </c>
      <c r="I397" s="85"/>
    </row>
    <row r="398" spans="1:9" ht="12" customHeight="1" x14ac:dyDescent="0.2">
      <c r="A398" s="82" t="s">
        <v>745</v>
      </c>
      <c r="B398" s="22" t="s">
        <v>386</v>
      </c>
      <c r="C398" s="57" t="s">
        <v>7</v>
      </c>
      <c r="D398" s="19">
        <v>74.09</v>
      </c>
      <c r="E398" s="19"/>
      <c r="F398" s="19"/>
      <c r="G398" s="129"/>
      <c r="H398" s="20">
        <f t="shared" si="31"/>
        <v>0</v>
      </c>
      <c r="I398" s="85"/>
    </row>
    <row r="399" spans="1:9" ht="12" customHeight="1" x14ac:dyDescent="0.2">
      <c r="A399" s="82" t="s">
        <v>746</v>
      </c>
      <c r="B399" s="22" t="s">
        <v>387</v>
      </c>
      <c r="C399" s="57" t="s">
        <v>5</v>
      </c>
      <c r="D399" s="19">
        <v>93.6</v>
      </c>
      <c r="E399" s="19"/>
      <c r="F399" s="19"/>
      <c r="G399" s="129"/>
      <c r="H399" s="20">
        <f t="shared" si="31"/>
        <v>0</v>
      </c>
      <c r="I399" s="85"/>
    </row>
    <row r="400" spans="1:9" ht="12" customHeight="1" x14ac:dyDescent="0.2">
      <c r="A400" s="82" t="s">
        <v>747</v>
      </c>
      <c r="B400" s="22" t="s">
        <v>381</v>
      </c>
      <c r="C400" s="57" t="s">
        <v>186</v>
      </c>
      <c r="D400" s="19">
        <v>3</v>
      </c>
      <c r="E400" s="19"/>
      <c r="F400" s="19"/>
      <c r="G400" s="129"/>
      <c r="H400" s="20">
        <f t="shared" si="31"/>
        <v>0</v>
      </c>
    </row>
    <row r="401" spans="1:11" ht="12" customHeight="1" x14ac:dyDescent="0.2">
      <c r="A401" s="82" t="s">
        <v>748</v>
      </c>
      <c r="B401" s="22" t="s">
        <v>382</v>
      </c>
      <c r="C401" s="57" t="s">
        <v>186</v>
      </c>
      <c r="D401" s="19">
        <v>2</v>
      </c>
      <c r="E401" s="19"/>
      <c r="F401" s="19"/>
      <c r="G401" s="129"/>
      <c r="H401" s="20">
        <f t="shared" si="31"/>
        <v>0</v>
      </c>
    </row>
    <row r="402" spans="1:11" ht="12" customHeight="1" x14ac:dyDescent="0.2">
      <c r="A402" s="82" t="s">
        <v>749</v>
      </c>
      <c r="B402" s="22" t="s">
        <v>383</v>
      </c>
      <c r="C402" s="57" t="s">
        <v>186</v>
      </c>
      <c r="D402" s="19">
        <v>1</v>
      </c>
      <c r="E402" s="19"/>
      <c r="F402" s="19"/>
      <c r="G402" s="129"/>
      <c r="H402" s="20">
        <f t="shared" si="31"/>
        <v>0</v>
      </c>
    </row>
    <row r="403" spans="1:11" s="11" customFormat="1" ht="12" customHeight="1" x14ac:dyDescent="0.2">
      <c r="A403" s="83" t="s">
        <v>750</v>
      </c>
      <c r="B403" s="61" t="s">
        <v>278</v>
      </c>
      <c r="C403" s="64"/>
      <c r="D403" s="32"/>
      <c r="E403" s="32"/>
      <c r="F403" s="32"/>
      <c r="G403" s="130"/>
      <c r="H403" s="29"/>
    </row>
    <row r="404" spans="1:11" ht="12" customHeight="1" x14ac:dyDescent="0.2">
      <c r="A404" s="82" t="s">
        <v>751</v>
      </c>
      <c r="B404" s="26" t="s">
        <v>289</v>
      </c>
      <c r="C404" s="57" t="s">
        <v>4</v>
      </c>
      <c r="D404" s="19">
        <v>3255.6</v>
      </c>
      <c r="E404" s="19"/>
      <c r="F404" s="19"/>
      <c r="G404" s="129"/>
      <c r="H404" s="20">
        <f>ROUND(D404*G404,2)</f>
        <v>0</v>
      </c>
    </row>
    <row r="405" spans="1:11" ht="12" customHeight="1" x14ac:dyDescent="0.2">
      <c r="A405" s="82" t="s">
        <v>752</v>
      </c>
      <c r="B405" s="22" t="s">
        <v>384</v>
      </c>
      <c r="C405" s="57" t="s">
        <v>186</v>
      </c>
      <c r="D405" s="19">
        <v>1</v>
      </c>
      <c r="E405" s="19"/>
      <c r="F405" s="19"/>
      <c r="G405" s="129"/>
      <c r="H405" s="20">
        <f>ROUND(D405*G405,2)</f>
        <v>0</v>
      </c>
    </row>
    <row r="406" spans="1:11" ht="12" customHeight="1" x14ac:dyDescent="0.2">
      <c r="A406" s="82"/>
      <c r="B406" s="26"/>
      <c r="C406" s="57"/>
      <c r="D406" s="19"/>
      <c r="E406" s="19"/>
      <c r="F406" s="19"/>
      <c r="G406" s="20"/>
      <c r="H406" s="20"/>
    </row>
    <row r="407" spans="1:11" ht="6" customHeight="1" x14ac:dyDescent="0.2">
      <c r="B407" s="8"/>
      <c r="C407" s="6"/>
      <c r="D407" s="9"/>
      <c r="E407" s="9"/>
      <c r="F407" s="9"/>
      <c r="G407" s="7"/>
      <c r="H407" s="7"/>
    </row>
    <row r="408" spans="1:11" ht="24.95" customHeight="1" x14ac:dyDescent="0.2">
      <c r="A408" s="88"/>
      <c r="B408" s="89" t="s">
        <v>158</v>
      </c>
      <c r="C408" s="90"/>
      <c r="D408" s="91"/>
      <c r="E408" s="92"/>
      <c r="F408" s="92"/>
      <c r="G408" s="93"/>
      <c r="H408" s="94">
        <f>SUBTOTAL(9,H14:H406)</f>
        <v>0</v>
      </c>
      <c r="K408" s="3"/>
    </row>
    <row r="410" spans="1:11" x14ac:dyDescent="0.2">
      <c r="A410" s="87"/>
    </row>
  </sheetData>
  <sheetProtection password="C90F" sheet="1" objects="1" scenarios="1"/>
  <mergeCells count="13">
    <mergeCell ref="A2:D2"/>
    <mergeCell ref="G2:H2"/>
    <mergeCell ref="A3:D3"/>
    <mergeCell ref="A4:D4"/>
    <mergeCell ref="A11:A12"/>
    <mergeCell ref="B11:B12"/>
    <mergeCell ref="C11:C12"/>
    <mergeCell ref="D11:D12"/>
    <mergeCell ref="E11:E12"/>
    <mergeCell ref="F11:F12"/>
    <mergeCell ref="G11:G12"/>
    <mergeCell ref="A9:H9"/>
    <mergeCell ref="H11:H12"/>
  </mergeCells>
  <printOptions horizontalCentered="1"/>
  <pageMargins left="0.47244094488188981" right="0.51181102362204722" top="0.77" bottom="0.43" header="0.31496062992125984" footer="0.23622047244094491"/>
  <pageSetup paperSize="9" fitToHeight="0" orientation="landscape" horizontalDpi="300" verticalDpi="300" r:id="rId1"/>
  <headerFooter>
    <oddFooter>&amp;C&amp;"Arial,Normal"&amp;8&amp;P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EMPRESA</vt:lpstr>
      <vt:lpstr>EMPRESA!Area_de_impressao</vt:lpstr>
      <vt:lpstr>EMPRESA!Titulos_de_impressao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pcsilva</dc:creator>
  <cp:lastModifiedBy>Ester Aparecida de Oliveira Santos</cp:lastModifiedBy>
  <cp:lastPrinted>2015-08-11T20:59:30Z</cp:lastPrinted>
  <dcterms:created xsi:type="dcterms:W3CDTF">2011-08-12T14:16:50Z</dcterms:created>
  <dcterms:modified xsi:type="dcterms:W3CDTF">2015-08-11T21:01:59Z</dcterms:modified>
</cp:coreProperties>
</file>