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EMPRESA" sheetId="1" state="visible" r:id="rId2"/>
  </sheets>
  <definedNames>
    <definedName function="false" hidden="false" localSheetId="0" name="_xlnm.Print_Titles" vbProcedure="false">'PLANILHA EMPRESA'!$2:$10</definedName>
    <definedName function="false" hidden="false" localSheetId="0" name="_xlnm.Print_Titles" vbProcedure="false">'PLANILHA EMPRESA'!$2:$10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<sst xmlns="http://schemas.openxmlformats.org/spreadsheetml/2006/main" count="522" uniqueCount="263">
  <si>
    <t xml:space="preserve">ANEXO XII – PLANILHA EMPRESA</t>
  </si>
  <si>
    <t xml:space="preserve">PREFEITURA DO MUNICIPIO DE MAUÁ</t>
  </si>
  <si>
    <t xml:space="preserve">EMPRESA PROPONENTE:</t>
  </si>
  <si>
    <t xml:space="preserve">...</t>
  </si>
  <si>
    <t xml:space="preserve">CNPJ:</t>
  </si>
  <si>
    <t xml:space="preserve">ORÇAMENTO - EMPRESA</t>
  </si>
  <si>
    <t xml:space="preserve">EXECUÇÃO DE OBRAS DE INFRAESTRUTURA NA RUA ANGELO DANIEL, RUA DO TRIGO E RUA MANÁ</t>
  </si>
  <si>
    <t xml:space="preserve">EMPREITADA POR PREÇO GLOBAL</t>
  </si>
  <si>
    <t xml:space="preserve">BDI=</t>
  </si>
  <si>
    <t xml:space="preserve">DESONERADO</t>
  </si>
  <si>
    <t xml:space="preserve">Item</t>
  </si>
  <si>
    <t xml:space="preserve">Fonte</t>
  </si>
  <si>
    <t xml:space="preserve">Codigo</t>
  </si>
  <si>
    <t xml:space="preserve">Descrição</t>
  </si>
  <si>
    <t xml:space="preserve">Unidade</t>
  </si>
  <si>
    <t xml:space="preserve">Quantidade</t>
  </si>
  <si>
    <t xml:space="preserve">Custo Unitário (sem BDI) (R$)</t>
  </si>
  <si>
    <t xml:space="preserve">Custo Unitário (com BDI) (R$)</t>
  </si>
  <si>
    <t xml:space="preserve">Preço Total (R$)</t>
  </si>
  <si>
    <t xml:space="preserve">1.</t>
  </si>
  <si>
    <t xml:space="preserve">SINAPI</t>
  </si>
  <si>
    <t xml:space="preserve">ANGELO DANIEL</t>
  </si>
  <si>
    <t xml:space="preserve">1.1.</t>
  </si>
  <si>
    <t xml:space="preserve">SERVIÇOS PRELIMINARES</t>
  </si>
  <si>
    <t xml:space="preserve">1.1.0.1.</t>
  </si>
  <si>
    <t xml:space="preserve">74209/1</t>
  </si>
  <si>
    <t xml:space="preserve">PLACA DE OBRA EM CHAPA DE ACO GALVANIZADO</t>
  </si>
  <si>
    <t xml:space="preserve">M2</t>
  </si>
  <si>
    <t xml:space="preserve">1.2.</t>
  </si>
  <si>
    <t xml:space="preserve">MOVIMENTAÇÃO DE TERRA / DEMOLIÇÕES E RETIRADAS</t>
  </si>
  <si>
    <t xml:space="preserve">1.2.0.1.</t>
  </si>
  <si>
    <t xml:space="preserve">97636</t>
  </si>
  <si>
    <t xml:space="preserve">DEMOLIÇÃO PARCIAL DE PAVIMENTO ASFÁLTICO, DE FORMA MECANIZADA, SEM REAPROVEITAMENTO. AF_12/2017</t>
  </si>
  <si>
    <t xml:space="preserve">1.2.0.2.</t>
  </si>
  <si>
    <t xml:space="preserve">INFRA</t>
  </si>
  <si>
    <t xml:space="preserve">84900</t>
  </si>
  <si>
    <t xml:space="preserve">DEMOLIÇÃO DE CONCRETO SIMPLES</t>
  </si>
  <si>
    <t xml:space="preserve">M3</t>
  </si>
  <si>
    <t xml:space="preserve">1.2.0.3.</t>
  </si>
  <si>
    <t xml:space="preserve">51100</t>
  </si>
  <si>
    <t xml:space="preserve">ABERTURA DE CAIXA ATÉ 25CM, INCLUI ESCAVAÇÃO, COMPACTAÇÃO, TRANSPORTE E PREPARO DO SUB-LEITO</t>
  </si>
  <si>
    <t xml:space="preserve">1.2.0.4.</t>
  </si>
  <si>
    <t xml:space="preserve">83336</t>
  </si>
  <si>
    <t xml:space="preserve">ESCAVACAO MECANICA PARA ACERTO DE TALUDES, EM MATERIAL DE 1A CATEGORIA, COM ESCAVADEIRA HIDRAULICA</t>
  </si>
  <si>
    <t xml:space="preserve">1.2.0.5.</t>
  </si>
  <si>
    <t xml:space="preserve">90091</t>
  </si>
  <si>
    <t xml:space="preserve">ESCAVAÇÃO MECANIZADA DE VALA COM PROF. ATÉ 1,5 M(MÉDIA ENTRE MONTANTE E JUSANTE/UMA COMPOSIÇÃO POR TRECHO), COM ESCAVADEIRA HIDRÁULICA (0,8 M3), LARG. DE 1,5M A 2,5 M, EM SOLO DE 1A CATEGORIA, LOCAIS COM BAIXO NÍVEL DE INTERFERÊNCIA. AF_01/2015</t>
  </si>
  <si>
    <t xml:space="preserve">1.2.0.6.</t>
  </si>
  <si>
    <t xml:space="preserve">93365</t>
  </si>
  <si>
    <t xml:space="preserve">REATERRO MECANIZADO DE VALA COM ESCAVADEIRA HIDRÁULICA (CAPACIDADE DA CAÇAMBA: 0,8 M³ / POTÊNCIA: 111 HP), LARGURA ATÉ 1,5 M, PROFUNDIDADE DE 4,5 A 6,0 M, COM SOLO DE 1ª CATEGORIA EM LOCAIS COM ALTO NÍVEL DE INTERFERÊNCIA. AF_04/2016</t>
  </si>
  <si>
    <t xml:space="preserve">1.2.0.7.</t>
  </si>
  <si>
    <t xml:space="preserve">72898</t>
  </si>
  <si>
    <t xml:space="preserve">CARGA E DESCARGA MECANIZADAS DE ENTULHO EM CAMINHAO BASCULANTE 6 M3</t>
  </si>
  <si>
    <t xml:space="preserve">1.2.0.8.</t>
  </si>
  <si>
    <t xml:space="preserve">74010/1</t>
  </si>
  <si>
    <t xml:space="preserve">CARGA E DESCARGA MECANICA DE SOLO UTILIZANDO CAMINHAO BASCULANTE 6,0M3/16T E PA CARREGADEIRA SOBRE PNEUS 128 HP, CAPACIDADE DA CAÇAMBA 1,7 A 2,8 M3, PESO OPERACIONAL 11632 KG</t>
  </si>
  <si>
    <t xml:space="preserve">1.2.0.9.</t>
  </si>
  <si>
    <t xml:space="preserve">88600</t>
  </si>
  <si>
    <t xml:space="preserve">REMOÇÃO DE ENTULHO ALÉM DO PRIMEIRO KM</t>
  </si>
  <si>
    <t xml:space="preserve">M3XKM</t>
  </si>
  <si>
    <t xml:space="preserve">1.2.0.10.</t>
  </si>
  <si>
    <t xml:space="preserve">46000</t>
  </si>
  <si>
    <t xml:space="preserve">REMOÇÃO DE TERRA ALÉM DO PRIMEIRO KM</t>
  </si>
  <si>
    <t xml:space="preserve">1.2.0.11.</t>
  </si>
  <si>
    <t xml:space="preserve">94052</t>
  </si>
  <si>
    <t xml:space="preserve">ESCORAMENTO DE VALA, TIPO DESCONTÍNUO, COM PROFUNDIDADE DE 1,5 A 3,0 M, LARGURA MAIOR OU IGUAL A 1,5 M E MENOR QUE 2,5 M, EM LOCAL COM NÍVEL ALTO DE INTERFERÊNCIA. AF_06/2016</t>
  </si>
  <si>
    <t xml:space="preserve">1.3.</t>
  </si>
  <si>
    <t xml:space="preserve">DRENAGEM</t>
  </si>
  <si>
    <t xml:space="preserve">1.3.1.</t>
  </si>
  <si>
    <t xml:space="preserve">GERAL</t>
  </si>
  <si>
    <t xml:space="preserve">1.3.1.1.</t>
  </si>
  <si>
    <t xml:space="preserve">94107</t>
  </si>
  <si>
    <t xml:space="preserve">LASTRO COM PREPARO DE FUNDO, LARGURA MAIOR OU IGUAL A 1,5 M, COM CAMADA DE BRITA, LANÇAMENTO MANUAL, EM LOCAL COM NÍVEL BAIXO DE INTERFERÊNCIA. AF_06/2016</t>
  </si>
  <si>
    <t xml:space="preserve">1.3.1.2.</t>
  </si>
  <si>
    <t xml:space="preserve">60600</t>
  </si>
  <si>
    <t xml:space="preserve">LASTRO DE CONCRETO FCK=10MPA</t>
  </si>
  <si>
    <t xml:space="preserve">1.3.1.3.</t>
  </si>
  <si>
    <t xml:space="preserve">92211</t>
  </si>
  <si>
    <t xml:space="preserve">TUBO DE CONCRETO PARA REDES COLETORAS DE ÁGUAS PLUVIAIS, DIÂMETRO DE 500 MM, JUNTA RÍGIDA, INSTALADO EM LOCAL COM BAIXO NÍVEL DE INTERFERÊNCIAS - FORNECIMENTO E ASSENTAMENTO. AF_12/2015</t>
  </si>
  <si>
    <t xml:space="preserve">M</t>
  </si>
  <si>
    <t xml:space="preserve">1.3.1.4.</t>
  </si>
  <si>
    <t xml:space="preserve">92212</t>
  </si>
  <si>
    <t xml:space="preserve">TUBO DE CONCRETO PARA REDES COLETORAS DE ÁGUAS PLUVIAIS, DIÂMETRO DE 600 MM, JUNTA RÍGIDA, INSTALADO EM LOCAL COM BAIXO NÍVEL DE INTERFERÊNCIAS - FORNECIMENTO E ASSENTAMENTO. AF_12/2015</t>
  </si>
  <si>
    <t xml:space="preserve">1.3.1.5.</t>
  </si>
  <si>
    <t xml:space="preserve">92214</t>
  </si>
  <si>
    <t xml:space="preserve">TUBO DE CONCRETO PARA REDES COLETORAS DE ÁGUAS PLUVIAIS, DIÂMETRO DE 800 MM, JUNTA RÍGIDA, INSTALADO EM LOCAL COM BAIXO NÍVEL DE INTERFERÊNCIAS - FORNECIMENTO E ASSENTAMENTO. AF_12/2015</t>
  </si>
  <si>
    <t xml:space="preserve">1.3.1.6.</t>
  </si>
  <si>
    <t xml:space="preserve">92216</t>
  </si>
  <si>
    <t xml:space="preserve">TUBO DE CONCRETO PARA REDES COLETORAS DE ÁGUAS PLUVIAIS, DIÂMETRO DE 1000 MM, JUNTA RÍGIDA, INSTALADO EM LOCAL COM BAIXO NÍVEL DE INTERFERÊNCIAS - FORNECIMENTO E ASSENTAMENTO. AF_12/2015</t>
  </si>
  <si>
    <t xml:space="preserve">1.3.1.7.</t>
  </si>
  <si>
    <t xml:space="preserve">74224/1</t>
  </si>
  <si>
    <t xml:space="preserve">POCO DE VISITA PARA DRENAGEM PLUVIAL, EM CONCRETO ESTRUTURAL, DIMENSOES INTERNAS DE 90X150X80CM (LARGXCOMPXALT), PARA REDE DE 600 MM, EXCLUSOS TAMPAO E CHAMINE.</t>
  </si>
  <si>
    <t xml:space="preserve">UN</t>
  </si>
  <si>
    <t xml:space="preserve">1.3.1.8.</t>
  </si>
  <si>
    <t xml:space="preserve">83659</t>
  </si>
  <si>
    <t xml:space="preserve">BOCA DE LOBO EM ALVENARIA TIJOLO MACICO, REVESTIDA C/ ARGAMASSA DE CIMENTO E AREIA 1:3, SOBRE LASTRO DE CONCRETO 10CM E TAMPA DE CONCRETO ARMADO</t>
  </si>
  <si>
    <t xml:space="preserve">1.3.1.9.</t>
  </si>
  <si>
    <t xml:space="preserve">62100</t>
  </si>
  <si>
    <t xml:space="preserve">LEVANTAMENTO OU REBAIXAMENTO DE TAMPÃO DE POÇO DE VISITA</t>
  </si>
  <si>
    <t xml:space="preserve">1.3.1.10.</t>
  </si>
  <si>
    <t xml:space="preserve">70100</t>
  </si>
  <si>
    <t xml:space="preserve">ESCORAMENTO CONTÍNUO DE MADEIRA PARA GALERIAS MOLDADAS, COM REAPROVEITAMENTO</t>
  </si>
  <si>
    <t xml:space="preserve">1.3.1.11.</t>
  </si>
  <si>
    <t xml:space="preserve">96399</t>
  </si>
  <si>
    <t xml:space="preserve">EXECUÇÃO E COMPACTAÇÃO DE BASE E OU SUB BASE COM PEDRA RACHÃO - EXCLUSIVE ESCAVAÇÃO, CARGA E TRANSPORTE. AF_09/2017</t>
  </si>
  <si>
    <t xml:space="preserve">1.3.1.12.</t>
  </si>
  <si>
    <t xml:space="preserve">54700</t>
  </si>
  <si>
    <t xml:space="preserve">BASE DE BICA CORRIDA</t>
  </si>
  <si>
    <t xml:space="preserve">1.3.1.13.</t>
  </si>
  <si>
    <t xml:space="preserve">95241</t>
  </si>
  <si>
    <t xml:space="preserve">LASTRO DE CONCRETO MAGRO, APLICADO EM PISOS OU RADIERS, ESPESSURA DE 5 CM. AF_07/2016</t>
  </si>
  <si>
    <t xml:space="preserve">1.3.1.14.</t>
  </si>
  <si>
    <t xml:space="preserve">70600</t>
  </si>
  <si>
    <t xml:space="preserve">CIMBRAMENTO EM GALERIA MOLDADA</t>
  </si>
  <si>
    <t xml:space="preserve">1.3.1.15.</t>
  </si>
  <si>
    <t xml:space="preserve">70700</t>
  </si>
  <si>
    <t xml:space="preserve">FORMA PARA GALERIA MOLDADA</t>
  </si>
  <si>
    <t xml:space="preserve">1.3.1.16.</t>
  </si>
  <si>
    <t xml:space="preserve">EDIF</t>
  </si>
  <si>
    <t xml:space="preserve">30318</t>
  </si>
  <si>
    <t xml:space="preserve">CONCRETO FCK = 25,0MPA - USINADO E BOMBEÁVEL</t>
  </si>
  <si>
    <t xml:space="preserve">1.3.1.17.</t>
  </si>
  <si>
    <t xml:space="preserve">92921</t>
  </si>
  <si>
    <t xml:space="preserve">ARMAÇÃO DE ESTRUTURAS DE CONCRETO ARMADO, EXCETO VIGAS, PILARES, LAJES E FUNDAÇÕES, UTILIZANDO AÇO CA-50 DE 12,5 MM - MONTAGEM. AF_12/2015</t>
  </si>
  <si>
    <t xml:space="preserve">KG</t>
  </si>
  <si>
    <t xml:space="preserve">1.3.1.18.</t>
  </si>
  <si>
    <t xml:space="preserve">62302</t>
  </si>
  <si>
    <t xml:space="preserve">REFORMA DE BOCA DE LOBO DUPLA</t>
  </si>
  <si>
    <t xml:space="preserve">1.3.2.</t>
  </si>
  <si>
    <t xml:space="preserve">MURO DE ALA</t>
  </si>
  <si>
    <t xml:space="preserve">1.3.2.1.</t>
  </si>
  <si>
    <t xml:space="preserve">94962</t>
  </si>
  <si>
    <t xml:space="preserve">CONCRETO MAGRO PARA LASTRO, TRAÇO 1:4,5:4,5 (CIMENTO/ AREIA MÉDIA/ BRITA 1)  - PREPARO MECÂNICO COM BETONEIRA 400 L. AF_07/2016</t>
  </si>
  <si>
    <t xml:space="preserve">1.3.2.2.</t>
  </si>
  <si>
    <t xml:space="preserve">94965</t>
  </si>
  <si>
    <t xml:space="preserve">CONCRETO FCK = 25MPA, TRAÇO 1:2,3:2,7 (CIMENTO/ AREIA MÉDIA/ BRITA 1)  - PREPARO MECÂNICO COM BETONEIRA 400 L. AF_07/2016</t>
  </si>
  <si>
    <t xml:space="preserve">1.3.2.3.</t>
  </si>
  <si>
    <t xml:space="preserve">89456</t>
  </si>
  <si>
    <t xml:space="preserve">ALVENARIA DE BLOCOS DE CONCRETO ESTRUTURAL 14X19X39 CM, (ESPESSURA 14 CM) FBK = 14,0 MPA, PARA PAREDES COM ÁREA LÍQUIDA MAIOR OU IGUAL A 6M², SEM VÃOS, UTILIZANDO PALHETA. AF_12/2014</t>
  </si>
  <si>
    <t xml:space="preserve">1.3.2.4.</t>
  </si>
  <si>
    <t xml:space="preserve">81401</t>
  </si>
  <si>
    <t xml:space="preserve">FORMA COMUM, INCLUSIVE CIMBRAMENTO</t>
  </si>
  <si>
    <t xml:space="preserve">1.3.2.5.</t>
  </si>
  <si>
    <t xml:space="preserve">90281</t>
  </si>
  <si>
    <t xml:space="preserve">GRAUTE FGK=30 MPA; TRAÇO 1:0,02:0,8:1,1 (CIMENTO/ CAL/ AREIA GROSSA/ BRITA 0) - PREPARO MECÂNICO COM BETONEIRA 400 L. AF_02/2015</t>
  </si>
  <si>
    <t xml:space="preserve">1.3.2.6.</t>
  </si>
  <si>
    <t xml:space="preserve">87905</t>
  </si>
  <si>
    <t xml:space="preserve">CHAPISCO APLICADO EM ALVENARIA (COM PRESENÇA DE VÃOS) E ESTRUTURAS DE CONCRETO DE FACHADA, COM COLHER DE PEDREIRO.  ARGAMASSA TRAÇO 1:3 COM PREPARO EM BETONEIRA 400L. AF_06/2014</t>
  </si>
  <si>
    <t xml:space="preserve">1.3.2.7.</t>
  </si>
  <si>
    <t xml:space="preserve">88628</t>
  </si>
  <si>
    <t xml:space="preserve">ARGAMASSA TRAÇO 1:3 (EM VOLUME DE CIMENTO E AREIA MÉDIA ÚMIDA), PREPARO MECÂNICO COM BETONEIRA 400 L. AF_08/2019</t>
  </si>
  <si>
    <t xml:space="preserve">1.3.3.</t>
  </si>
  <si>
    <t xml:space="preserve">MURO DE ALA GALERIA</t>
  </si>
  <si>
    <t xml:space="preserve">1.3.3.1.</t>
  </si>
  <si>
    <t xml:space="preserve">1.3.3.2.</t>
  </si>
  <si>
    <t xml:space="preserve">72895</t>
  </si>
  <si>
    <t xml:space="preserve">CARGA, MANOBRAS E DESCARGA DE MATERIAIS DIVERSOS, COM CAMINHAO BASCULANTE 6M3 (CARGA E DESCARGA MANUAIS)</t>
  </si>
  <si>
    <t xml:space="preserve">1.3.3.3.</t>
  </si>
  <si>
    <t xml:space="preserve">97914</t>
  </si>
  <si>
    <t xml:space="preserve">TRANSPORTE COM CAMINHÃO BASCULANTE DE 6 M3, EM VIA URBANA PAVIMENTADA, DMT ATÉ 30 KM (UNIDADE: M3XKM). AF_01/2018</t>
  </si>
  <si>
    <t xml:space="preserve">1.3.3.4.</t>
  </si>
  <si>
    <t xml:space="preserve">1.3.3.5.</t>
  </si>
  <si>
    <t xml:space="preserve">1.3.3.6.</t>
  </si>
  <si>
    <t xml:space="preserve">89282</t>
  </si>
  <si>
    <t xml:space="preserve">ALVENARIA ESTRUTURAL DE BLOCOS CERÂMICOS 14X19X39, (ESPESSURA DE 14 CM), PARA PAREDES COM ÁREA LÍQUIDA MENOR QUE 6M², SEM VÃOS, UTILIZANDO PALHETA E ARGAMASSA DE ASSENTAMENTO COM PREPARO EM BETONEIRA. AF_12/2014</t>
  </si>
  <si>
    <t xml:space="preserve">1.4.</t>
  </si>
  <si>
    <t xml:space="preserve">PAVIMENTAÇÃO</t>
  </si>
  <si>
    <t xml:space="preserve">1.4.0.1.</t>
  </si>
  <si>
    <t xml:space="preserve">92405</t>
  </si>
  <si>
    <t xml:space="preserve">EXECUÇÃO DE VIA EM PISO INTERTRAVADO, COM BLOCO 16 FACES DE 22 X 11 CM, ESPESSURA 8 CM. AF_12/2015</t>
  </si>
  <si>
    <t xml:space="preserve">1.4.0.2.</t>
  </si>
  <si>
    <t xml:space="preserve">96396</t>
  </si>
  <si>
    <t xml:space="preserve">EXECUÇÃO E COMPACTAÇÃO DE BASE E OU SUB BASE COM BRITA GRADUADA SIMPLES - EXCLUSIVE CARGA E TRANSPORTE. AF_09/2017</t>
  </si>
  <si>
    <t xml:space="preserve">1.4.0.3.</t>
  </si>
  <si>
    <t xml:space="preserve">72893</t>
  </si>
  <si>
    <t xml:space="preserve">CARGA, MANOBRAS E DESCARGA DE BRITA PARA BASE DE MACADAME, COM CAMINHAO BASCULANTE 6 M3, DESCARGA EM DISTRIBUIDOR</t>
  </si>
  <si>
    <t xml:space="preserve">1.4.0.4.</t>
  </si>
  <si>
    <t xml:space="preserve">83356</t>
  </si>
  <si>
    <t xml:space="preserve">TRANSPORTE COMERCIAL DE BRITA</t>
  </si>
  <si>
    <t xml:space="preserve">1.4.0.5.</t>
  </si>
  <si>
    <t xml:space="preserve">51402</t>
  </si>
  <si>
    <t xml:space="preserve">FORNECIMENTO E ASSENTAMENTO DE GUIAS TIPO PMSP 100, INCLUSIVE ENCOSTAMENTO DE TERRA - FCK=25,0MPA</t>
  </si>
  <si>
    <t xml:space="preserve">1.4.0.6.</t>
  </si>
  <si>
    <t xml:space="preserve">51901</t>
  </si>
  <si>
    <t xml:space="preserve">CONSTRUÇÃO DE SARJETA OU SARJETÃO DE CONCRETO - FCK=25,0MPA</t>
  </si>
  <si>
    <t xml:space="preserve">1.4.0.7.</t>
  </si>
  <si>
    <t xml:space="preserve">73822/2</t>
  </si>
  <si>
    <t xml:space="preserve">LIMPEZA MECANIZADA DE TERRENO COM REMOCAO DE CAMADA VEGETAL, UTILIZANDO MOTONIVELADORA</t>
  </si>
  <si>
    <t xml:space="preserve">1.4.0.8.</t>
  </si>
  <si>
    <t xml:space="preserve">94991</t>
  </si>
  <si>
    <t xml:space="preserve">EXECUÇÃO DE PASSEIO (CALÇADA) OU PISO DE CONCRETO COM CONCRETO MOLDADO IN LOCO, USINADO, ACABAMENTO CONVENCIONAL, NÃO ARMADO. AF_07/2016</t>
  </si>
  <si>
    <t xml:space="preserve">2.</t>
  </si>
  <si>
    <t xml:space="preserve">RUA DO TRIGO</t>
  </si>
  <si>
    <t xml:space="preserve">2.1.</t>
  </si>
  <si>
    <t xml:space="preserve">2.1.0.1.</t>
  </si>
  <si>
    <t xml:space="preserve">2.1.0.2.</t>
  </si>
  <si>
    <t xml:space="preserve">2.1.0.3.</t>
  </si>
  <si>
    <t xml:space="preserve">2.1.0.4.</t>
  </si>
  <si>
    <t xml:space="preserve">2.2.</t>
  </si>
  <si>
    <t xml:space="preserve">2.2.1.</t>
  </si>
  <si>
    <t xml:space="preserve">VIGA DE TRAVAMENTO</t>
  </si>
  <si>
    <t xml:space="preserve">2.2.1.1.</t>
  </si>
  <si>
    <t xml:space="preserve">2.2.1.2.</t>
  </si>
  <si>
    <t xml:space="preserve">92916</t>
  </si>
  <si>
    <t xml:space="preserve">ARMAÇÃO DE ESTRUTURAS DE CONCRETO ARMADO, EXCETO VIGAS, PILARES, LAJES E FUNDAÇÕES, UTILIZANDO AÇO CA-50 DE 6,3 MM - MONTAGEM. AF_12/2015</t>
  </si>
  <si>
    <t xml:space="preserve">2.2.1.3.</t>
  </si>
  <si>
    <t xml:space="preserve">81402</t>
  </si>
  <si>
    <t xml:space="preserve">FORMA COMUM, EXCLUSIVE  CIMBRAMENTO</t>
  </si>
  <si>
    <t xml:space="preserve">2.2.1.4.</t>
  </si>
  <si>
    <t xml:space="preserve">30308</t>
  </si>
  <si>
    <t xml:space="preserve">CONCRETO FCK = 25,0MPA - VIRADO NA OBRA</t>
  </si>
  <si>
    <t xml:space="preserve">2.2.2.</t>
  </si>
  <si>
    <t xml:space="preserve">PAVIMENTO</t>
  </si>
  <si>
    <t xml:space="preserve">2.2.2.1.</t>
  </si>
  <si>
    <t xml:space="preserve">2.2.2.2.</t>
  </si>
  <si>
    <t xml:space="preserve">2.2.2.3.</t>
  </si>
  <si>
    <t xml:space="preserve">2.2.2.4.</t>
  </si>
  <si>
    <t xml:space="preserve">2.2.2.5.</t>
  </si>
  <si>
    <t xml:space="preserve">2.2.2.6.</t>
  </si>
  <si>
    <t xml:space="preserve">2.2.2.7.</t>
  </si>
  <si>
    <t xml:space="preserve">2.2.2.8.</t>
  </si>
  <si>
    <t xml:space="preserve">3.</t>
  </si>
  <si>
    <t xml:space="preserve">RUA MANÁ</t>
  </si>
  <si>
    <t xml:space="preserve">3.1.</t>
  </si>
  <si>
    <t xml:space="preserve">3.1.0.1.</t>
  </si>
  <si>
    <t xml:space="preserve">3.1.0.2.</t>
  </si>
  <si>
    <t xml:space="preserve">3.1.0.3.</t>
  </si>
  <si>
    <t xml:space="preserve">3.1.0.4.</t>
  </si>
  <si>
    <t xml:space="preserve">3.2.</t>
  </si>
  <si>
    <t xml:space="preserve">3.2.1.</t>
  </si>
  <si>
    <t xml:space="preserve">3.2.1.1.</t>
  </si>
  <si>
    <t xml:space="preserve">3.2.1.2.</t>
  </si>
  <si>
    <t xml:space="preserve">3.2.1.3.</t>
  </si>
  <si>
    <t xml:space="preserve">3.2.1.4.</t>
  </si>
  <si>
    <t xml:space="preserve">3.2.2.</t>
  </si>
  <si>
    <t xml:space="preserve">3.2.2.1.</t>
  </si>
  <si>
    <t xml:space="preserve">3.2.2.2.</t>
  </si>
  <si>
    <t xml:space="preserve">3.2.2.3.</t>
  </si>
  <si>
    <t xml:space="preserve">3.2.2.4.</t>
  </si>
  <si>
    <t xml:space="preserve">3.2.2.5.</t>
  </si>
  <si>
    <t xml:space="preserve">3.2.2.6.</t>
  </si>
  <si>
    <t xml:space="preserve">3.2.2.7.</t>
  </si>
  <si>
    <t xml:space="preserve">4.</t>
  </si>
  <si>
    <t xml:space="preserve">ACESSIBILIDADE</t>
  </si>
  <si>
    <t xml:space="preserve">4.1.</t>
  </si>
  <si>
    <t xml:space="preserve">RAMPAS</t>
  </si>
  <si>
    <t xml:space="preserve">4.1.0.1.</t>
  </si>
  <si>
    <t xml:space="preserve">4.1.0.2.</t>
  </si>
  <si>
    <t xml:space="preserve">85662</t>
  </si>
  <si>
    <t xml:space="preserve">ARMACAO EM TELA DE ACO SOLDADA NERVURADA Q-92, ACO CA-60, 4,2MM, MALHA 15X15CM</t>
  </si>
  <si>
    <t xml:space="preserve">4.1.0.3.</t>
  </si>
  <si>
    <t xml:space="preserve">4.1.0.4.</t>
  </si>
  <si>
    <t xml:space="preserve">130247</t>
  </si>
  <si>
    <t xml:space="preserve">PISO PODOTÁTIL, ALERTA OU DIRECIONAL, EM LADRILHO HIDRÁULICO</t>
  </si>
  <si>
    <t xml:space="preserve">4.2.</t>
  </si>
  <si>
    <t xml:space="preserve">PROTEÇÃO</t>
  </si>
  <si>
    <t xml:space="preserve">4.2.0.1.</t>
  </si>
  <si>
    <t xml:space="preserve">84801</t>
  </si>
  <si>
    <t xml:space="preserve">GRADIL DE FERRO MODELO PMSP, INCLUI PINTURA</t>
  </si>
  <si>
    <t xml:space="preserve">TOTAL</t>
  </si>
  <si>
    <t xml:space="preserve">Data:</t>
  </si>
  <si>
    <t xml:space="preserve">RESPONSÁVEL</t>
  </si>
  <si>
    <t xml:space="preserve">CREA/CAU: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</si>
</sst>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%"/>
    <numFmt numFmtId="166" formatCode="&quot;Medição &quot;0"/>
    <numFmt numFmtId="167" formatCode="_(* #,##0.00_);_(* \(#,##0.00\);_(* \-??_);_(@_)"/>
    <numFmt numFmtId="168" formatCode="_-* #,##0.00_-;\-* #,##0.00_-;_-* \-??_-;_-@_-"/>
    <numFmt numFmtId="169" formatCode="_-&quot;R$ &quot;* #,##0.00_-;&quot;-R$ &quot;* #,##0.00_-;_-&quot;R$ &quot;* \-??_-;_-@_-"/>
    <numFmt numFmtId="170" formatCode="0.00%"/>
    <numFmt numFmtId="171" formatCode="@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1"/>
      <color rgb="FF993300"/>
      <name val="Calibri"/>
      <family val="2"/>
      <charset val="1"/>
    </font>
    <font>
      <sz val="10"/>
      <name val="Arial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666699"/>
      <name val="Calibri"/>
      <family val="2"/>
      <charset val="1"/>
    </font>
    <font>
      <b val="true"/>
      <sz val="13"/>
      <color rgb="FF666699"/>
      <name val="Calibri"/>
      <family val="2"/>
      <charset val="1"/>
    </font>
    <font>
      <b val="true"/>
      <sz val="11"/>
      <color rgb="FF666699"/>
      <name val="Calibri"/>
      <family val="2"/>
      <charset val="1"/>
    </font>
    <font>
      <sz val="18"/>
      <color rgb="FF666699"/>
      <name val="Calibri Light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sz val="8"/>
      <color rgb="FF000000"/>
      <name val="Arial"/>
      <family val="2"/>
      <charset val="1"/>
    </font>
    <font>
      <sz val="9"/>
      <color rgb="FF000000"/>
      <name val="Arial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D9D9D9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  <fill>
      <patternFill patternType="solid">
        <fgColor rgb="FF9999FF"/>
        <bgColor rgb="FFCC99FF"/>
      </patternFill>
    </fill>
    <fill>
      <patternFill patternType="solid">
        <fgColor rgb="FFC0C0C0"/>
        <bgColor rgb="FFD9D9D9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969696"/>
        <bgColor rgb="FF808080"/>
      </patternFill>
    </fill>
    <fill>
      <patternFill patternType="solid">
        <fgColor rgb="FFFF99CC"/>
        <bgColor rgb="FFFF8080"/>
      </patternFill>
    </fill>
    <fill>
      <patternFill patternType="solid">
        <fgColor rgb="FFFF6600"/>
        <bgColor rgb="FFFF990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808080"/>
        <bgColor rgb="FF969696"/>
      </patternFill>
    </fill>
    <fill>
      <patternFill patternType="solid">
        <fgColor rgb="FFD9D9D9"/>
        <bgColor rgb="FFC0C0C0"/>
      </patternFill>
    </fill>
    <fill>
      <patternFill patternType="solid">
        <fgColor rgb="FF558ED5"/>
        <bgColor rgb="FF666699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99FF"/>
      </bottom>
      <diagonal/>
    </border>
    <border diagonalUp="false" diagonalDown="false">
      <left/>
      <right/>
      <top/>
      <bottom style="medium">
        <color rgb="FF9999FF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69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9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7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8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6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6" fillId="11" borderId="1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7" fillId="12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9" fillId="3" borderId="1" applyFont="true" applyBorder="tru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0" fillId="13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1" fillId="6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4" fontId="12" fillId="5" borderId="4" applyFont="true" applyBorder="tru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5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4" fontId="13" fillId="11" borderId="5" applyFont="true" applyBorder="tru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6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7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6" fillId="0" borderId="6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7" fillId="0" borderId="7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8" fillId="0" borderId="8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9" applyFont="true" applyBorder="tru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0" applyFont="true" applyBorder="fals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8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6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true" indent="0" shrinkToFit="false"/>
      <protection locked="true" hidden="false"/>
    </xf>
    <xf numFmtId="169" fontId="0" fillId="0" borderId="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1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6" borderId="10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0" borderId="10" xfId="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16" fillId="0" borderId="10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70" fontId="16" fillId="6" borderId="10" xfId="19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9" fontId="16" fillId="0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17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17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18" borderId="10" xfId="42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71" fontId="24" fillId="18" borderId="10" xfId="4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4" fillId="18" borderId="10" xfId="4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24" fillId="18" borderId="10" xfId="4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24" fillId="18" borderId="10" xfId="485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24" fillId="18" borderId="10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16" fillId="18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0" xfId="42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71" fontId="12" fillId="0" borderId="10" xfId="4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0" xfId="421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2" fillId="0" borderId="10" xfId="421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12" fillId="0" borderId="10" xfId="485" applyFont="true" applyBorder="true" applyAlignment="true" applyProtection="true">
      <alignment horizontal="general" vertical="center" textRotation="0" wrapText="false" indent="0" shrinkToFit="true"/>
      <protection locked="true" hidden="false"/>
    </xf>
    <xf numFmtId="169" fontId="12" fillId="6" borderId="10" xfId="17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9" fontId="0" fillId="0" borderId="10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19" borderId="11" xfId="1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6" fillId="19" borderId="12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6" fillId="6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27" fillId="0" borderId="0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27" fillId="0" borderId="13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9" fontId="27" fillId="0" borderId="13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29" fillId="6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</cellXfs>
  <cellStyles count="68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Ênfase1 10" xfId="20" builtinId="53" customBuiltin="true"/>
    <cellStyle name="20% - Ênfase1 11" xfId="21" builtinId="53" customBuiltin="true"/>
    <cellStyle name="20% - Ênfase1 12" xfId="22" builtinId="53" customBuiltin="true"/>
    <cellStyle name="20% - Ênfase1 13" xfId="23" builtinId="53" customBuiltin="true"/>
    <cellStyle name="20% - Ênfase1 14" xfId="24" builtinId="53" customBuiltin="true"/>
    <cellStyle name="20% - Ênfase1 15" xfId="25" builtinId="53" customBuiltin="true"/>
    <cellStyle name="20% - Ênfase1 16" xfId="26" builtinId="53" customBuiltin="true"/>
    <cellStyle name="20% - Ênfase1 17" xfId="27" builtinId="53" customBuiltin="true"/>
    <cellStyle name="20% - Ênfase1 2" xfId="28" builtinId="53" customBuiltin="true"/>
    <cellStyle name="20% - Ênfase1 3" xfId="29" builtinId="53" customBuiltin="true"/>
    <cellStyle name="20% - Ênfase1 4" xfId="30" builtinId="53" customBuiltin="true"/>
    <cellStyle name="20% - Ênfase1 5" xfId="31" builtinId="53" customBuiltin="true"/>
    <cellStyle name="20% - Ênfase1 6" xfId="32" builtinId="53" customBuiltin="true"/>
    <cellStyle name="20% - Ênfase1 7" xfId="33" builtinId="53" customBuiltin="true"/>
    <cellStyle name="20% - Ênfase1 8" xfId="34" builtinId="53" customBuiltin="true"/>
    <cellStyle name="20% - Ênfase1 9" xfId="35" builtinId="53" customBuiltin="true"/>
    <cellStyle name="20% - Ênfase2 10" xfId="36" builtinId="53" customBuiltin="true"/>
    <cellStyle name="20% - Ênfase2 11" xfId="37" builtinId="53" customBuiltin="true"/>
    <cellStyle name="20% - Ênfase2 12" xfId="38" builtinId="53" customBuiltin="true"/>
    <cellStyle name="20% - Ênfase2 13" xfId="39" builtinId="53" customBuiltin="true"/>
    <cellStyle name="20% - Ênfase2 14" xfId="40" builtinId="53" customBuiltin="true"/>
    <cellStyle name="20% - Ênfase2 15" xfId="41" builtinId="53" customBuiltin="true"/>
    <cellStyle name="20% - Ênfase2 16" xfId="42" builtinId="53" customBuiltin="true"/>
    <cellStyle name="20% - Ênfase2 17" xfId="43" builtinId="53" customBuiltin="true"/>
    <cellStyle name="20% - Ênfase2 2" xfId="44" builtinId="53" customBuiltin="true"/>
    <cellStyle name="20% - Ênfase2 3" xfId="45" builtinId="53" customBuiltin="true"/>
    <cellStyle name="20% - Ênfase2 4" xfId="46" builtinId="53" customBuiltin="true"/>
    <cellStyle name="20% - Ênfase2 5" xfId="47" builtinId="53" customBuiltin="true"/>
    <cellStyle name="20% - Ênfase2 6" xfId="48" builtinId="53" customBuiltin="true"/>
    <cellStyle name="20% - Ênfase2 7" xfId="49" builtinId="53" customBuiltin="true"/>
    <cellStyle name="20% - Ênfase2 8" xfId="50" builtinId="53" customBuiltin="true"/>
    <cellStyle name="20% - Ênfase2 9" xfId="51" builtinId="53" customBuiltin="true"/>
    <cellStyle name="20% - Ênfase3 10" xfId="52" builtinId="53" customBuiltin="true"/>
    <cellStyle name="20% - Ênfase3 11" xfId="53" builtinId="53" customBuiltin="true"/>
    <cellStyle name="20% - Ênfase3 12" xfId="54" builtinId="53" customBuiltin="true"/>
    <cellStyle name="20% - Ênfase3 13" xfId="55" builtinId="53" customBuiltin="true"/>
    <cellStyle name="20% - Ênfase3 14" xfId="56" builtinId="53" customBuiltin="true"/>
    <cellStyle name="20% - Ênfase3 15" xfId="57" builtinId="53" customBuiltin="true"/>
    <cellStyle name="20% - Ênfase3 16" xfId="58" builtinId="53" customBuiltin="true"/>
    <cellStyle name="20% - Ênfase3 17" xfId="59" builtinId="53" customBuiltin="true"/>
    <cellStyle name="20% - Ênfase3 2" xfId="60" builtinId="53" customBuiltin="true"/>
    <cellStyle name="20% - Ênfase3 3" xfId="61" builtinId="53" customBuiltin="true"/>
    <cellStyle name="20% - Ênfase3 4" xfId="62" builtinId="53" customBuiltin="true"/>
    <cellStyle name="20% - Ênfase3 5" xfId="63" builtinId="53" customBuiltin="true"/>
    <cellStyle name="20% - Ênfase3 6" xfId="64" builtinId="53" customBuiltin="true"/>
    <cellStyle name="20% - Ênfase3 7" xfId="65" builtinId="53" customBuiltin="true"/>
    <cellStyle name="20% - Ênfase3 8" xfId="66" builtinId="53" customBuiltin="true"/>
    <cellStyle name="20% - Ênfase3 9" xfId="67" builtinId="53" customBuiltin="true"/>
    <cellStyle name="20% - Ênfase4 10" xfId="68" builtinId="53" customBuiltin="true"/>
    <cellStyle name="20% - Ênfase4 11" xfId="69" builtinId="53" customBuiltin="true"/>
    <cellStyle name="20% - Ênfase4 12" xfId="70" builtinId="53" customBuiltin="true"/>
    <cellStyle name="20% - Ênfase4 13" xfId="71" builtinId="53" customBuiltin="true"/>
    <cellStyle name="20% - Ênfase4 14" xfId="72" builtinId="53" customBuiltin="true"/>
    <cellStyle name="20% - Ênfase4 15" xfId="73" builtinId="53" customBuiltin="true"/>
    <cellStyle name="20% - Ênfase4 16" xfId="74" builtinId="53" customBuiltin="true"/>
    <cellStyle name="20% - Ênfase4 17" xfId="75" builtinId="53" customBuiltin="true"/>
    <cellStyle name="20% - Ênfase4 2" xfId="76" builtinId="53" customBuiltin="true"/>
    <cellStyle name="20% - Ênfase4 3" xfId="77" builtinId="53" customBuiltin="true"/>
    <cellStyle name="20% - Ênfase4 4" xfId="78" builtinId="53" customBuiltin="true"/>
    <cellStyle name="20% - Ênfase4 5" xfId="79" builtinId="53" customBuiltin="true"/>
    <cellStyle name="20% - Ênfase4 6" xfId="80" builtinId="53" customBuiltin="true"/>
    <cellStyle name="20% - Ênfase4 7" xfId="81" builtinId="53" customBuiltin="true"/>
    <cellStyle name="20% - Ênfase4 8" xfId="82" builtinId="53" customBuiltin="true"/>
    <cellStyle name="20% - Ênfase4 9" xfId="83" builtinId="53" customBuiltin="true"/>
    <cellStyle name="20% - Ênfase5 10" xfId="84" builtinId="53" customBuiltin="true"/>
    <cellStyle name="20% - Ênfase5 11" xfId="85" builtinId="53" customBuiltin="true"/>
    <cellStyle name="20% - Ênfase5 12" xfId="86" builtinId="53" customBuiltin="true"/>
    <cellStyle name="20% - Ênfase5 13" xfId="87" builtinId="53" customBuiltin="true"/>
    <cellStyle name="20% - Ênfase5 14" xfId="88" builtinId="53" customBuiltin="true"/>
    <cellStyle name="20% - Ênfase5 15" xfId="89" builtinId="53" customBuiltin="true"/>
    <cellStyle name="20% - Ênfase5 16" xfId="90" builtinId="53" customBuiltin="true"/>
    <cellStyle name="20% - Ênfase5 17" xfId="91" builtinId="53" customBuiltin="true"/>
    <cellStyle name="20% - Ênfase5 2" xfId="92" builtinId="53" customBuiltin="true"/>
    <cellStyle name="20% - Ênfase5 3" xfId="93" builtinId="53" customBuiltin="true"/>
    <cellStyle name="20% - Ênfase5 4" xfId="94" builtinId="53" customBuiltin="true"/>
    <cellStyle name="20% - Ênfase5 5" xfId="95" builtinId="53" customBuiltin="true"/>
    <cellStyle name="20% - Ênfase5 6" xfId="96" builtinId="53" customBuiltin="true"/>
    <cellStyle name="20% - Ênfase5 7" xfId="97" builtinId="53" customBuiltin="true"/>
    <cellStyle name="20% - Ênfase5 8" xfId="98" builtinId="53" customBuiltin="true"/>
    <cellStyle name="20% - Ênfase5 9" xfId="99" builtinId="53" customBuiltin="true"/>
    <cellStyle name="20% - Ênfase6 10" xfId="100" builtinId="53" customBuiltin="true"/>
    <cellStyle name="20% - Ênfase6 11" xfId="101" builtinId="53" customBuiltin="true"/>
    <cellStyle name="20% - Ênfase6 12" xfId="102" builtinId="53" customBuiltin="true"/>
    <cellStyle name="20% - Ênfase6 13" xfId="103" builtinId="53" customBuiltin="true"/>
    <cellStyle name="20% - Ênfase6 14" xfId="104" builtinId="53" customBuiltin="true"/>
    <cellStyle name="20% - Ênfase6 15" xfId="105" builtinId="53" customBuiltin="true"/>
    <cellStyle name="20% - Ênfase6 16" xfId="106" builtinId="53" customBuiltin="true"/>
    <cellStyle name="20% - Ênfase6 17" xfId="107" builtinId="53" customBuiltin="true"/>
    <cellStyle name="20% - Ênfase6 2" xfId="108" builtinId="53" customBuiltin="true"/>
    <cellStyle name="20% - Ênfase6 3" xfId="109" builtinId="53" customBuiltin="true"/>
    <cellStyle name="20% - Ênfase6 4" xfId="110" builtinId="53" customBuiltin="true"/>
    <cellStyle name="20% - Ênfase6 5" xfId="111" builtinId="53" customBuiltin="true"/>
    <cellStyle name="20% - Ênfase6 6" xfId="112" builtinId="53" customBuiltin="true"/>
    <cellStyle name="20% - Ênfase6 7" xfId="113" builtinId="53" customBuiltin="true"/>
    <cellStyle name="20% - Ênfase6 8" xfId="114" builtinId="53" customBuiltin="true"/>
    <cellStyle name="20% - Ênfase6 9" xfId="115" builtinId="53" customBuiltin="true"/>
    <cellStyle name="40% - Ênfase1 10" xfId="116" builtinId="53" customBuiltin="true"/>
    <cellStyle name="40% - Ênfase1 11" xfId="117" builtinId="53" customBuiltin="true"/>
    <cellStyle name="40% - Ênfase1 12" xfId="118" builtinId="53" customBuiltin="true"/>
    <cellStyle name="40% - Ênfase1 13" xfId="119" builtinId="53" customBuiltin="true"/>
    <cellStyle name="40% - Ênfase1 14" xfId="120" builtinId="53" customBuiltin="true"/>
    <cellStyle name="40% - Ênfase1 15" xfId="121" builtinId="53" customBuiltin="true"/>
    <cellStyle name="40% - Ênfase1 16" xfId="122" builtinId="53" customBuiltin="true"/>
    <cellStyle name="40% - Ênfase1 17" xfId="123" builtinId="53" customBuiltin="true"/>
    <cellStyle name="40% - Ênfase1 2" xfId="124" builtinId="53" customBuiltin="true"/>
    <cellStyle name="40% - Ênfase1 3" xfId="125" builtinId="53" customBuiltin="true"/>
    <cellStyle name="40% - Ênfase1 4" xfId="126" builtinId="53" customBuiltin="true"/>
    <cellStyle name="40% - Ênfase1 5" xfId="127" builtinId="53" customBuiltin="true"/>
    <cellStyle name="40% - Ênfase1 6" xfId="128" builtinId="53" customBuiltin="true"/>
    <cellStyle name="40% - Ênfase1 7" xfId="129" builtinId="53" customBuiltin="true"/>
    <cellStyle name="40% - Ênfase1 8" xfId="130" builtinId="53" customBuiltin="true"/>
    <cellStyle name="40% - Ênfase1 9" xfId="131" builtinId="53" customBuiltin="true"/>
    <cellStyle name="40% - Ênfase2 10" xfId="132" builtinId="53" customBuiltin="true"/>
    <cellStyle name="40% - Ênfase2 11" xfId="133" builtinId="53" customBuiltin="true"/>
    <cellStyle name="40% - Ênfase2 12" xfId="134" builtinId="53" customBuiltin="true"/>
    <cellStyle name="40% - Ênfase2 13" xfId="135" builtinId="53" customBuiltin="true"/>
    <cellStyle name="40% - Ênfase2 14" xfId="136" builtinId="53" customBuiltin="true"/>
    <cellStyle name="40% - Ênfase2 15" xfId="137" builtinId="53" customBuiltin="true"/>
    <cellStyle name="40% - Ênfase2 16" xfId="138" builtinId="53" customBuiltin="true"/>
    <cellStyle name="40% - Ênfase2 17" xfId="139" builtinId="53" customBuiltin="true"/>
    <cellStyle name="40% - Ênfase2 2" xfId="140" builtinId="53" customBuiltin="true"/>
    <cellStyle name="40% - Ênfase2 3" xfId="141" builtinId="53" customBuiltin="true"/>
    <cellStyle name="40% - Ênfase2 4" xfId="142" builtinId="53" customBuiltin="true"/>
    <cellStyle name="40% - Ênfase2 5" xfId="143" builtinId="53" customBuiltin="true"/>
    <cellStyle name="40% - Ênfase2 6" xfId="144" builtinId="53" customBuiltin="true"/>
    <cellStyle name="40% - Ênfase2 7" xfId="145" builtinId="53" customBuiltin="true"/>
    <cellStyle name="40% - Ênfase2 8" xfId="146" builtinId="53" customBuiltin="true"/>
    <cellStyle name="40% - Ênfase2 9" xfId="147" builtinId="53" customBuiltin="true"/>
    <cellStyle name="40% - Ênfase3 10" xfId="148" builtinId="53" customBuiltin="true"/>
    <cellStyle name="40% - Ênfase3 11" xfId="149" builtinId="53" customBuiltin="true"/>
    <cellStyle name="40% - Ênfase3 12" xfId="150" builtinId="53" customBuiltin="true"/>
    <cellStyle name="40% - Ênfase3 13" xfId="151" builtinId="53" customBuiltin="true"/>
    <cellStyle name="40% - Ênfase3 14" xfId="152" builtinId="53" customBuiltin="true"/>
    <cellStyle name="40% - Ênfase3 15" xfId="153" builtinId="53" customBuiltin="true"/>
    <cellStyle name="40% - Ênfase3 16" xfId="154" builtinId="53" customBuiltin="true"/>
    <cellStyle name="40% - Ênfase3 17" xfId="155" builtinId="53" customBuiltin="true"/>
    <cellStyle name="40% - Ênfase3 2" xfId="156" builtinId="53" customBuiltin="true"/>
    <cellStyle name="40% - Ênfase3 3" xfId="157" builtinId="53" customBuiltin="true"/>
    <cellStyle name="40% - Ênfase3 4" xfId="158" builtinId="53" customBuiltin="true"/>
    <cellStyle name="40% - Ênfase3 5" xfId="159" builtinId="53" customBuiltin="true"/>
    <cellStyle name="40% - Ênfase3 6" xfId="160" builtinId="53" customBuiltin="true"/>
    <cellStyle name="40% - Ênfase3 7" xfId="161" builtinId="53" customBuiltin="true"/>
    <cellStyle name="40% - Ênfase3 8" xfId="162" builtinId="53" customBuiltin="true"/>
    <cellStyle name="40% - Ênfase3 9" xfId="163" builtinId="53" customBuiltin="true"/>
    <cellStyle name="40% - Ênfase4 10" xfId="164" builtinId="53" customBuiltin="true"/>
    <cellStyle name="40% - Ênfase4 11" xfId="165" builtinId="53" customBuiltin="true"/>
    <cellStyle name="40% - Ênfase4 12" xfId="166" builtinId="53" customBuiltin="true"/>
    <cellStyle name="40% - Ênfase4 13" xfId="167" builtinId="53" customBuiltin="true"/>
    <cellStyle name="40% - Ênfase4 14" xfId="168" builtinId="53" customBuiltin="true"/>
    <cellStyle name="40% - Ênfase4 15" xfId="169" builtinId="53" customBuiltin="true"/>
    <cellStyle name="40% - Ênfase4 16" xfId="170" builtinId="53" customBuiltin="true"/>
    <cellStyle name="40% - Ênfase4 17" xfId="171" builtinId="53" customBuiltin="true"/>
    <cellStyle name="40% - Ênfase4 2" xfId="172" builtinId="53" customBuiltin="true"/>
    <cellStyle name="40% - Ênfase4 3" xfId="173" builtinId="53" customBuiltin="true"/>
    <cellStyle name="40% - Ênfase4 4" xfId="174" builtinId="53" customBuiltin="true"/>
    <cellStyle name="40% - Ênfase4 5" xfId="175" builtinId="53" customBuiltin="true"/>
    <cellStyle name="40% - Ênfase4 6" xfId="176" builtinId="53" customBuiltin="true"/>
    <cellStyle name="40% - Ênfase4 7" xfId="177" builtinId="53" customBuiltin="true"/>
    <cellStyle name="40% - Ênfase4 8" xfId="178" builtinId="53" customBuiltin="true"/>
    <cellStyle name="40% - Ênfase4 9" xfId="179" builtinId="53" customBuiltin="true"/>
    <cellStyle name="40% - Ênfase5 10" xfId="180" builtinId="53" customBuiltin="true"/>
    <cellStyle name="40% - Ênfase5 11" xfId="181" builtinId="53" customBuiltin="true"/>
    <cellStyle name="40% - Ênfase5 12" xfId="182" builtinId="53" customBuiltin="true"/>
    <cellStyle name="40% - Ênfase5 13" xfId="183" builtinId="53" customBuiltin="true"/>
    <cellStyle name="40% - Ênfase5 14" xfId="184" builtinId="53" customBuiltin="true"/>
    <cellStyle name="40% - Ênfase5 15" xfId="185" builtinId="53" customBuiltin="true"/>
    <cellStyle name="40% - Ênfase5 16" xfId="186" builtinId="53" customBuiltin="true"/>
    <cellStyle name="40% - Ênfase5 17" xfId="187" builtinId="53" customBuiltin="true"/>
    <cellStyle name="40% - Ênfase5 2" xfId="188" builtinId="53" customBuiltin="true"/>
    <cellStyle name="40% - Ênfase5 3" xfId="189" builtinId="53" customBuiltin="true"/>
    <cellStyle name="40% - Ênfase5 4" xfId="190" builtinId="53" customBuiltin="true"/>
    <cellStyle name="40% - Ênfase5 5" xfId="191" builtinId="53" customBuiltin="true"/>
    <cellStyle name="40% - Ênfase5 6" xfId="192" builtinId="53" customBuiltin="true"/>
    <cellStyle name="40% - Ênfase5 7" xfId="193" builtinId="53" customBuiltin="true"/>
    <cellStyle name="40% - Ênfase5 8" xfId="194" builtinId="53" customBuiltin="true"/>
    <cellStyle name="40% - Ênfase5 9" xfId="195" builtinId="53" customBuiltin="true"/>
    <cellStyle name="40% - Ênfase6 10" xfId="196" builtinId="53" customBuiltin="true"/>
    <cellStyle name="40% - Ênfase6 11" xfId="197" builtinId="53" customBuiltin="true"/>
    <cellStyle name="40% - Ênfase6 12" xfId="198" builtinId="53" customBuiltin="true"/>
    <cellStyle name="40% - Ênfase6 13" xfId="199" builtinId="53" customBuiltin="true"/>
    <cellStyle name="40% - Ênfase6 14" xfId="200" builtinId="53" customBuiltin="true"/>
    <cellStyle name="40% - Ênfase6 15" xfId="201" builtinId="53" customBuiltin="true"/>
    <cellStyle name="40% - Ênfase6 16" xfId="202" builtinId="53" customBuiltin="true"/>
    <cellStyle name="40% - Ênfase6 17" xfId="203" builtinId="53" customBuiltin="true"/>
    <cellStyle name="40% - Ênfase6 2" xfId="204" builtinId="53" customBuiltin="true"/>
    <cellStyle name="40% - Ênfase6 3" xfId="205" builtinId="53" customBuiltin="true"/>
    <cellStyle name="40% - Ênfase6 4" xfId="206" builtinId="53" customBuiltin="true"/>
    <cellStyle name="40% - Ênfase6 5" xfId="207" builtinId="53" customBuiltin="true"/>
    <cellStyle name="40% - Ênfase6 6" xfId="208" builtinId="53" customBuiltin="true"/>
    <cellStyle name="40% - Ênfase6 7" xfId="209" builtinId="53" customBuiltin="true"/>
    <cellStyle name="40% - Ênfase6 8" xfId="210" builtinId="53" customBuiltin="true"/>
    <cellStyle name="40% - Ênfase6 9" xfId="211" builtinId="53" customBuiltin="true"/>
    <cellStyle name="60% - Ênfase1 10" xfId="212" builtinId="53" customBuiltin="true"/>
    <cellStyle name="60% - Ênfase1 11" xfId="213" builtinId="53" customBuiltin="true"/>
    <cellStyle name="60% - Ênfase1 12" xfId="214" builtinId="53" customBuiltin="true"/>
    <cellStyle name="60% - Ênfase1 13" xfId="215" builtinId="53" customBuiltin="true"/>
    <cellStyle name="60% - Ênfase1 14" xfId="216" builtinId="53" customBuiltin="true"/>
    <cellStyle name="60% - Ênfase1 15" xfId="217" builtinId="53" customBuiltin="true"/>
    <cellStyle name="60% - Ênfase1 16" xfId="218" builtinId="53" customBuiltin="true"/>
    <cellStyle name="60% - Ênfase1 17" xfId="219" builtinId="53" customBuiltin="true"/>
    <cellStyle name="60% - Ênfase1 2" xfId="220" builtinId="53" customBuiltin="true"/>
    <cellStyle name="60% - Ênfase1 3" xfId="221" builtinId="53" customBuiltin="true"/>
    <cellStyle name="60% - Ênfase1 4" xfId="222" builtinId="53" customBuiltin="true"/>
    <cellStyle name="60% - Ênfase1 5" xfId="223" builtinId="53" customBuiltin="true"/>
    <cellStyle name="60% - Ênfase1 6" xfId="224" builtinId="53" customBuiltin="true"/>
    <cellStyle name="60% - Ênfase1 7" xfId="225" builtinId="53" customBuiltin="true"/>
    <cellStyle name="60% - Ênfase1 8" xfId="226" builtinId="53" customBuiltin="true"/>
    <cellStyle name="60% - Ênfase1 9" xfId="227" builtinId="53" customBuiltin="true"/>
    <cellStyle name="60% - Ênfase2 10" xfId="228" builtinId="53" customBuiltin="true"/>
    <cellStyle name="60% - Ênfase2 11" xfId="229" builtinId="53" customBuiltin="true"/>
    <cellStyle name="60% - Ênfase2 12" xfId="230" builtinId="53" customBuiltin="true"/>
    <cellStyle name="60% - Ênfase2 13" xfId="231" builtinId="53" customBuiltin="true"/>
    <cellStyle name="60% - Ênfase2 14" xfId="232" builtinId="53" customBuiltin="true"/>
    <cellStyle name="60% - Ênfase2 15" xfId="233" builtinId="53" customBuiltin="true"/>
    <cellStyle name="60% - Ênfase2 16" xfId="234" builtinId="53" customBuiltin="true"/>
    <cellStyle name="60% - Ênfase2 17" xfId="235" builtinId="53" customBuiltin="true"/>
    <cellStyle name="60% - Ênfase2 2" xfId="236" builtinId="53" customBuiltin="true"/>
    <cellStyle name="60% - Ênfase2 3" xfId="237" builtinId="53" customBuiltin="true"/>
    <cellStyle name="60% - Ênfase2 4" xfId="238" builtinId="53" customBuiltin="true"/>
    <cellStyle name="60% - Ênfase2 5" xfId="239" builtinId="53" customBuiltin="true"/>
    <cellStyle name="60% - Ênfase2 6" xfId="240" builtinId="53" customBuiltin="true"/>
    <cellStyle name="60% - Ênfase2 7" xfId="241" builtinId="53" customBuiltin="true"/>
    <cellStyle name="60% - Ênfase2 8" xfId="242" builtinId="53" customBuiltin="true"/>
    <cellStyle name="60% - Ênfase2 9" xfId="243" builtinId="53" customBuiltin="true"/>
    <cellStyle name="60% - Ênfase3 10" xfId="244" builtinId="53" customBuiltin="true"/>
    <cellStyle name="60% - Ênfase3 11" xfId="245" builtinId="53" customBuiltin="true"/>
    <cellStyle name="60% - Ênfase3 12" xfId="246" builtinId="53" customBuiltin="true"/>
    <cellStyle name="60% - Ênfase3 13" xfId="247" builtinId="53" customBuiltin="true"/>
    <cellStyle name="60% - Ênfase3 14" xfId="248" builtinId="53" customBuiltin="true"/>
    <cellStyle name="60% - Ênfase3 15" xfId="249" builtinId="53" customBuiltin="true"/>
    <cellStyle name="60% - Ênfase3 16" xfId="250" builtinId="53" customBuiltin="true"/>
    <cellStyle name="60% - Ênfase3 17" xfId="251" builtinId="53" customBuiltin="true"/>
    <cellStyle name="60% - Ênfase3 2" xfId="252" builtinId="53" customBuiltin="true"/>
    <cellStyle name="60% - Ênfase3 3" xfId="253" builtinId="53" customBuiltin="true"/>
    <cellStyle name="60% - Ênfase3 4" xfId="254" builtinId="53" customBuiltin="true"/>
    <cellStyle name="60% - Ênfase3 5" xfId="255" builtinId="53" customBuiltin="true"/>
    <cellStyle name="60% - Ênfase3 6" xfId="256" builtinId="53" customBuiltin="true"/>
    <cellStyle name="60% - Ênfase3 7" xfId="257" builtinId="53" customBuiltin="true"/>
    <cellStyle name="60% - Ênfase3 8" xfId="258" builtinId="53" customBuiltin="true"/>
    <cellStyle name="60% - Ênfase3 9" xfId="259" builtinId="53" customBuiltin="true"/>
    <cellStyle name="60% - Ênfase4 10" xfId="260" builtinId="53" customBuiltin="true"/>
    <cellStyle name="60% - Ênfase4 11" xfId="261" builtinId="53" customBuiltin="true"/>
    <cellStyle name="60% - Ênfase4 12" xfId="262" builtinId="53" customBuiltin="true"/>
    <cellStyle name="60% - Ênfase4 13" xfId="263" builtinId="53" customBuiltin="true"/>
    <cellStyle name="60% - Ênfase4 14" xfId="264" builtinId="53" customBuiltin="true"/>
    <cellStyle name="60% - Ênfase4 15" xfId="265" builtinId="53" customBuiltin="true"/>
    <cellStyle name="60% - Ênfase4 16" xfId="266" builtinId="53" customBuiltin="true"/>
    <cellStyle name="60% - Ênfase4 17" xfId="267" builtinId="53" customBuiltin="true"/>
    <cellStyle name="60% - Ênfase4 2" xfId="268" builtinId="53" customBuiltin="true"/>
    <cellStyle name="60% - Ênfase4 3" xfId="269" builtinId="53" customBuiltin="true"/>
    <cellStyle name="60% - Ênfase4 4" xfId="270" builtinId="53" customBuiltin="true"/>
    <cellStyle name="60% - Ênfase4 5" xfId="271" builtinId="53" customBuiltin="true"/>
    <cellStyle name="60% - Ênfase4 6" xfId="272" builtinId="53" customBuiltin="true"/>
    <cellStyle name="60% - Ênfase4 7" xfId="273" builtinId="53" customBuiltin="true"/>
    <cellStyle name="60% - Ênfase4 8" xfId="274" builtinId="53" customBuiltin="true"/>
    <cellStyle name="60% - Ênfase4 9" xfId="275" builtinId="53" customBuiltin="true"/>
    <cellStyle name="60% - Ênfase5 10" xfId="276" builtinId="53" customBuiltin="true"/>
    <cellStyle name="60% - Ênfase5 11" xfId="277" builtinId="53" customBuiltin="true"/>
    <cellStyle name="60% - Ênfase5 12" xfId="278" builtinId="53" customBuiltin="true"/>
    <cellStyle name="60% - Ênfase5 13" xfId="279" builtinId="53" customBuiltin="true"/>
    <cellStyle name="60% - Ênfase5 14" xfId="280" builtinId="53" customBuiltin="true"/>
    <cellStyle name="60% - Ênfase5 15" xfId="281" builtinId="53" customBuiltin="true"/>
    <cellStyle name="60% - Ênfase5 16" xfId="282" builtinId="53" customBuiltin="true"/>
    <cellStyle name="60% - Ênfase5 17" xfId="283" builtinId="53" customBuiltin="true"/>
    <cellStyle name="60% - Ênfase5 2" xfId="284" builtinId="53" customBuiltin="true"/>
    <cellStyle name="60% - Ênfase5 3" xfId="285" builtinId="53" customBuiltin="true"/>
    <cellStyle name="60% - Ênfase5 4" xfId="286" builtinId="53" customBuiltin="true"/>
    <cellStyle name="60% - Ênfase5 5" xfId="287" builtinId="53" customBuiltin="true"/>
    <cellStyle name="60% - Ênfase5 6" xfId="288" builtinId="53" customBuiltin="true"/>
    <cellStyle name="60% - Ênfase5 7" xfId="289" builtinId="53" customBuiltin="true"/>
    <cellStyle name="60% - Ênfase5 8" xfId="290" builtinId="53" customBuiltin="true"/>
    <cellStyle name="60% - Ênfase5 9" xfId="291" builtinId="53" customBuiltin="true"/>
    <cellStyle name="60% - Ênfase6 10" xfId="292" builtinId="53" customBuiltin="true"/>
    <cellStyle name="60% - Ênfase6 11" xfId="293" builtinId="53" customBuiltin="true"/>
    <cellStyle name="60% - Ênfase6 12" xfId="294" builtinId="53" customBuiltin="true"/>
    <cellStyle name="60% - Ênfase6 13" xfId="295" builtinId="53" customBuiltin="true"/>
    <cellStyle name="60% - Ênfase6 14" xfId="296" builtinId="53" customBuiltin="true"/>
    <cellStyle name="60% - Ênfase6 15" xfId="297" builtinId="53" customBuiltin="true"/>
    <cellStyle name="60% - Ênfase6 16" xfId="298" builtinId="53" customBuiltin="true"/>
    <cellStyle name="60% - Ênfase6 17" xfId="299" builtinId="53" customBuiltin="true"/>
    <cellStyle name="60% - Ênfase6 2" xfId="300" builtinId="53" customBuiltin="true"/>
    <cellStyle name="60% - Ênfase6 3" xfId="301" builtinId="53" customBuiltin="true"/>
    <cellStyle name="60% - Ênfase6 4" xfId="302" builtinId="53" customBuiltin="true"/>
    <cellStyle name="60% - Ênfase6 5" xfId="303" builtinId="53" customBuiltin="true"/>
    <cellStyle name="60% - Ênfase6 6" xfId="304" builtinId="53" customBuiltin="true"/>
    <cellStyle name="60% - Ênfase6 7" xfId="305" builtinId="53" customBuiltin="true"/>
    <cellStyle name="60% - Ênfase6 8" xfId="306" builtinId="53" customBuiltin="true"/>
    <cellStyle name="60% - Ênfase6 9" xfId="307" builtinId="53" customBuiltin="true"/>
    <cellStyle name="Bom 10" xfId="308" builtinId="53" customBuiltin="true"/>
    <cellStyle name="Bom 11" xfId="309" builtinId="53" customBuiltin="true"/>
    <cellStyle name="Bom 12" xfId="310" builtinId="53" customBuiltin="true"/>
    <cellStyle name="Bom 13" xfId="311" builtinId="53" customBuiltin="true"/>
    <cellStyle name="Bom 14" xfId="312" builtinId="53" customBuiltin="true"/>
    <cellStyle name="Bom 15" xfId="313" builtinId="53" customBuiltin="true"/>
    <cellStyle name="Bom 16" xfId="314" builtinId="53" customBuiltin="true"/>
    <cellStyle name="Bom 17" xfId="315" builtinId="53" customBuiltin="true"/>
    <cellStyle name="Bom 2" xfId="316" builtinId="53" customBuiltin="true"/>
    <cellStyle name="Bom 3" xfId="317" builtinId="53" customBuiltin="true"/>
    <cellStyle name="Bom 4" xfId="318" builtinId="53" customBuiltin="true"/>
    <cellStyle name="Bom 5" xfId="319" builtinId="53" customBuiltin="true"/>
    <cellStyle name="Bom 6" xfId="320" builtinId="53" customBuiltin="true"/>
    <cellStyle name="Bom 7" xfId="321" builtinId="53" customBuiltin="true"/>
    <cellStyle name="Bom 8" xfId="322" builtinId="53" customBuiltin="true"/>
    <cellStyle name="Bom 9" xfId="323" builtinId="53" customBuiltin="true"/>
    <cellStyle name="Cálculo 10" xfId="324" builtinId="53" customBuiltin="true"/>
    <cellStyle name="Cálculo 11" xfId="325" builtinId="53" customBuiltin="true"/>
    <cellStyle name="Cálculo 12" xfId="326" builtinId="53" customBuiltin="true"/>
    <cellStyle name="Cálculo 13" xfId="327" builtinId="53" customBuiltin="true"/>
    <cellStyle name="Cálculo 14" xfId="328" builtinId="53" customBuiltin="true"/>
    <cellStyle name="Cálculo 15" xfId="329" builtinId="53" customBuiltin="true"/>
    <cellStyle name="Cálculo 16" xfId="330" builtinId="53" customBuiltin="true"/>
    <cellStyle name="Cálculo 17" xfId="331" builtinId="53" customBuiltin="true"/>
    <cellStyle name="Cálculo 2" xfId="332" builtinId="53" customBuiltin="true"/>
    <cellStyle name="Cálculo 3" xfId="333" builtinId="53" customBuiltin="true"/>
    <cellStyle name="Cálculo 4" xfId="334" builtinId="53" customBuiltin="true"/>
    <cellStyle name="Cálculo 5" xfId="335" builtinId="53" customBuiltin="true"/>
    <cellStyle name="Cálculo 6" xfId="336" builtinId="53" customBuiltin="true"/>
    <cellStyle name="Cálculo 7" xfId="337" builtinId="53" customBuiltin="true"/>
    <cellStyle name="Cálculo 8" xfId="338" builtinId="53" customBuiltin="true"/>
    <cellStyle name="Cálculo 9" xfId="339" builtinId="53" customBuiltin="true"/>
    <cellStyle name="Célula de Verificação 10" xfId="340" builtinId="53" customBuiltin="true"/>
    <cellStyle name="Célula de Verificação 11" xfId="341" builtinId="53" customBuiltin="true"/>
    <cellStyle name="Célula de Verificação 12" xfId="342" builtinId="53" customBuiltin="true"/>
    <cellStyle name="Célula de Verificação 13" xfId="343" builtinId="53" customBuiltin="true"/>
    <cellStyle name="Célula de Verificação 14" xfId="344" builtinId="53" customBuiltin="true"/>
    <cellStyle name="Célula de Verificação 15" xfId="345" builtinId="53" customBuiltin="true"/>
    <cellStyle name="Célula de Verificação 16" xfId="346" builtinId="53" customBuiltin="true"/>
    <cellStyle name="Célula de Verificação 17" xfId="347" builtinId="53" customBuiltin="true"/>
    <cellStyle name="Célula de Verificação 2" xfId="348" builtinId="53" customBuiltin="true"/>
    <cellStyle name="Célula de Verificação 3" xfId="349" builtinId="53" customBuiltin="true"/>
    <cellStyle name="Célula de Verificação 4" xfId="350" builtinId="53" customBuiltin="true"/>
    <cellStyle name="Célula de Verificação 5" xfId="351" builtinId="53" customBuiltin="true"/>
    <cellStyle name="Célula de Verificação 6" xfId="352" builtinId="53" customBuiltin="true"/>
    <cellStyle name="Célula de Verificação 7" xfId="353" builtinId="53" customBuiltin="true"/>
    <cellStyle name="Célula de Verificação 8" xfId="354" builtinId="53" customBuiltin="true"/>
    <cellStyle name="Célula de Verificação 9" xfId="355" builtinId="53" customBuiltin="true"/>
    <cellStyle name="Célula Vinculada 10" xfId="356" builtinId="53" customBuiltin="true"/>
    <cellStyle name="Célula Vinculada 11" xfId="357" builtinId="53" customBuiltin="true"/>
    <cellStyle name="Célula Vinculada 12" xfId="358" builtinId="53" customBuiltin="true"/>
    <cellStyle name="Célula Vinculada 13" xfId="359" builtinId="53" customBuiltin="true"/>
    <cellStyle name="Célula Vinculada 14" xfId="360" builtinId="53" customBuiltin="true"/>
    <cellStyle name="Célula Vinculada 15" xfId="361" builtinId="53" customBuiltin="true"/>
    <cellStyle name="Célula Vinculada 16" xfId="362" builtinId="53" customBuiltin="true"/>
    <cellStyle name="Célula Vinculada 17" xfId="363" builtinId="53" customBuiltin="true"/>
    <cellStyle name="Célula Vinculada 2" xfId="364" builtinId="53" customBuiltin="true"/>
    <cellStyle name="Célula Vinculada 3" xfId="365" builtinId="53" customBuiltin="true"/>
    <cellStyle name="Célula Vinculada 4" xfId="366" builtinId="53" customBuiltin="true"/>
    <cellStyle name="Célula Vinculada 5" xfId="367" builtinId="53" customBuiltin="true"/>
    <cellStyle name="Célula Vinculada 6" xfId="368" builtinId="53" customBuiltin="true"/>
    <cellStyle name="Célula Vinculada 7" xfId="369" builtinId="53" customBuiltin="true"/>
    <cellStyle name="Célula Vinculada 8" xfId="370" builtinId="53" customBuiltin="true"/>
    <cellStyle name="Célula Vinculada 9" xfId="371" builtinId="53" customBuiltin="true"/>
    <cellStyle name="Entrada 10" xfId="372" builtinId="53" customBuiltin="true"/>
    <cellStyle name="Entrada 11" xfId="373" builtinId="53" customBuiltin="true"/>
    <cellStyle name="Entrada 12" xfId="374" builtinId="53" customBuiltin="true"/>
    <cellStyle name="Entrada 13" xfId="375" builtinId="53" customBuiltin="true"/>
    <cellStyle name="Entrada 14" xfId="376" builtinId="53" customBuiltin="true"/>
    <cellStyle name="Entrada 15" xfId="377" builtinId="53" customBuiltin="true"/>
    <cellStyle name="Entrada 16" xfId="378" builtinId="53" customBuiltin="true"/>
    <cellStyle name="Entrada 17" xfId="379" builtinId="53" customBuiltin="true"/>
    <cellStyle name="Entrada 2" xfId="380" builtinId="53" customBuiltin="true"/>
    <cellStyle name="Entrada 3" xfId="381" builtinId="53" customBuiltin="true"/>
    <cellStyle name="Entrada 4" xfId="382" builtinId="53" customBuiltin="true"/>
    <cellStyle name="Entrada 5" xfId="383" builtinId="53" customBuiltin="true"/>
    <cellStyle name="Entrada 6" xfId="384" builtinId="53" customBuiltin="true"/>
    <cellStyle name="Entrada 7" xfId="385" builtinId="53" customBuiltin="true"/>
    <cellStyle name="Entrada 8" xfId="386" builtinId="53" customBuiltin="true"/>
    <cellStyle name="Entrada 9" xfId="387" builtinId="53" customBuiltin="true"/>
    <cellStyle name="Incorreto 10" xfId="388" builtinId="53" customBuiltin="true"/>
    <cellStyle name="Incorreto 11" xfId="389" builtinId="53" customBuiltin="true"/>
    <cellStyle name="Incorreto 12" xfId="390" builtinId="53" customBuiltin="true"/>
    <cellStyle name="Incorreto 13" xfId="391" builtinId="53" customBuiltin="true"/>
    <cellStyle name="Incorreto 14" xfId="392" builtinId="53" customBuiltin="true"/>
    <cellStyle name="Incorreto 15" xfId="393" builtinId="53" customBuiltin="true"/>
    <cellStyle name="Incorreto 16" xfId="394" builtinId="53" customBuiltin="true"/>
    <cellStyle name="Incorreto 17" xfId="395" builtinId="53" customBuiltin="true"/>
    <cellStyle name="Incorreto 2" xfId="396" builtinId="53" customBuiltin="true"/>
    <cellStyle name="Incorreto 3" xfId="397" builtinId="53" customBuiltin="true"/>
    <cellStyle name="Incorreto 4" xfId="398" builtinId="53" customBuiltin="true"/>
    <cellStyle name="Incorreto 5" xfId="399" builtinId="53" customBuiltin="true"/>
    <cellStyle name="Incorreto 6" xfId="400" builtinId="53" customBuiltin="true"/>
    <cellStyle name="Incorreto 7" xfId="401" builtinId="53" customBuiltin="true"/>
    <cellStyle name="Incorreto 8" xfId="402" builtinId="53" customBuiltin="true"/>
    <cellStyle name="Incorreto 9" xfId="403" builtinId="53" customBuiltin="true"/>
    <cellStyle name="Neutra 10" xfId="404" builtinId="53" customBuiltin="true"/>
    <cellStyle name="Neutra 11" xfId="405" builtinId="53" customBuiltin="true"/>
    <cellStyle name="Neutra 12" xfId="406" builtinId="53" customBuiltin="true"/>
    <cellStyle name="Neutra 13" xfId="407" builtinId="53" customBuiltin="true"/>
    <cellStyle name="Neutra 14" xfId="408" builtinId="53" customBuiltin="true"/>
    <cellStyle name="Neutra 15" xfId="409" builtinId="53" customBuiltin="true"/>
    <cellStyle name="Neutra 16" xfId="410" builtinId="53" customBuiltin="true"/>
    <cellStyle name="Neutra 17" xfId="411" builtinId="53" customBuiltin="true"/>
    <cellStyle name="Neutra 2" xfId="412" builtinId="53" customBuiltin="true"/>
    <cellStyle name="Neutra 3" xfId="413" builtinId="53" customBuiltin="true"/>
    <cellStyle name="Neutra 4" xfId="414" builtinId="53" customBuiltin="true"/>
    <cellStyle name="Neutra 5" xfId="415" builtinId="53" customBuiltin="true"/>
    <cellStyle name="Neutra 6" xfId="416" builtinId="53" customBuiltin="true"/>
    <cellStyle name="Neutra 7" xfId="417" builtinId="53" customBuiltin="true"/>
    <cellStyle name="Neutra 8" xfId="418" builtinId="53" customBuiltin="true"/>
    <cellStyle name="Neutra 9" xfId="419" builtinId="53" customBuiltin="true"/>
    <cellStyle name="Normal 11" xfId="420" builtinId="53" customBuiltin="true"/>
    <cellStyle name="Normal 12" xfId="421" builtinId="53" customBuiltin="true"/>
    <cellStyle name="Normal 2" xfId="422" builtinId="53" customBuiltin="true"/>
    <cellStyle name="Normal 2 2" xfId="423" builtinId="53" customBuiltin="true"/>
    <cellStyle name="Normal 2 3" xfId="424" builtinId="53" customBuiltin="true"/>
    <cellStyle name="Normal 2 4" xfId="425" builtinId="53" customBuiltin="true"/>
    <cellStyle name="Normal 2 5" xfId="426" builtinId="53" customBuiltin="true"/>
    <cellStyle name="Normal 3" xfId="427" builtinId="53" customBuiltin="true"/>
    <cellStyle name="Normal 4" xfId="428" builtinId="53" customBuiltin="true"/>
    <cellStyle name="Normal 5" xfId="429" builtinId="53" customBuiltin="true"/>
    <cellStyle name="Normal 6" xfId="430" builtinId="53" customBuiltin="true"/>
    <cellStyle name="Normal 7" xfId="431" builtinId="53" customBuiltin="true"/>
    <cellStyle name="Normal 8" xfId="432" builtinId="53" customBuiltin="true"/>
    <cellStyle name="Nota 10" xfId="433" builtinId="53" customBuiltin="true"/>
    <cellStyle name="Nota 11" xfId="434" builtinId="53" customBuiltin="true"/>
    <cellStyle name="Nota 12" xfId="435" builtinId="53" customBuiltin="true"/>
    <cellStyle name="Nota 13" xfId="436" builtinId="53" customBuiltin="true"/>
    <cellStyle name="Nota 14" xfId="437" builtinId="53" customBuiltin="true"/>
    <cellStyle name="Nota 15" xfId="438" builtinId="53" customBuiltin="true"/>
    <cellStyle name="Nota 16" xfId="439" builtinId="53" customBuiltin="true"/>
    <cellStyle name="Nota 17" xfId="440" builtinId="53" customBuiltin="true"/>
    <cellStyle name="Nota 2" xfId="441" builtinId="53" customBuiltin="true"/>
    <cellStyle name="Nota 3" xfId="442" builtinId="53" customBuiltin="true"/>
    <cellStyle name="Nota 4" xfId="443" builtinId="53" customBuiltin="true"/>
    <cellStyle name="Nota 5" xfId="444" builtinId="53" customBuiltin="true"/>
    <cellStyle name="Nota 6" xfId="445" builtinId="53" customBuiltin="true"/>
    <cellStyle name="Nota 7" xfId="446" builtinId="53" customBuiltin="true"/>
    <cellStyle name="Nota 8" xfId="447" builtinId="53" customBuiltin="true"/>
    <cellStyle name="Nota 9" xfId="448" builtinId="53" customBuiltin="true"/>
    <cellStyle name="Porcentagem 2 10" xfId="449" builtinId="53" customBuiltin="true"/>
    <cellStyle name="Porcentagem 2 11" xfId="450" builtinId="53" customBuiltin="true"/>
    <cellStyle name="Porcentagem 2 12" xfId="451" builtinId="53" customBuiltin="true"/>
    <cellStyle name="Porcentagem 2 13" xfId="452" builtinId="53" customBuiltin="true"/>
    <cellStyle name="Porcentagem 2 14" xfId="453" builtinId="53" customBuiltin="true"/>
    <cellStyle name="Porcentagem 2 15" xfId="454" builtinId="53" customBuiltin="true"/>
    <cellStyle name="Porcentagem 2 16" xfId="455" builtinId="53" customBuiltin="true"/>
    <cellStyle name="Porcentagem 2 17" xfId="456" builtinId="53" customBuiltin="true"/>
    <cellStyle name="Porcentagem 2 2" xfId="457" builtinId="53" customBuiltin="true"/>
    <cellStyle name="Porcentagem 2 3" xfId="458" builtinId="53" customBuiltin="true"/>
    <cellStyle name="Porcentagem 2 4" xfId="459" builtinId="53" customBuiltin="true"/>
    <cellStyle name="Porcentagem 2 5" xfId="460" builtinId="53" customBuiltin="true"/>
    <cellStyle name="Porcentagem 2 6" xfId="461" builtinId="53" customBuiltin="true"/>
    <cellStyle name="Porcentagem 2 7" xfId="462" builtinId="53" customBuiltin="true"/>
    <cellStyle name="Porcentagem 2 8" xfId="463" builtinId="53" customBuiltin="true"/>
    <cellStyle name="Porcentagem 2 9" xfId="464" builtinId="53" customBuiltin="true"/>
    <cellStyle name="Saída 10" xfId="465" builtinId="53" customBuiltin="true"/>
    <cellStyle name="Saída 11" xfId="466" builtinId="53" customBuiltin="true"/>
    <cellStyle name="Saída 12" xfId="467" builtinId="53" customBuiltin="true"/>
    <cellStyle name="Saída 13" xfId="468" builtinId="53" customBuiltin="true"/>
    <cellStyle name="Saída 14" xfId="469" builtinId="53" customBuiltin="true"/>
    <cellStyle name="Saída 15" xfId="470" builtinId="53" customBuiltin="true"/>
    <cellStyle name="Saída 16" xfId="471" builtinId="53" customBuiltin="true"/>
    <cellStyle name="Saída 17" xfId="472" builtinId="53" customBuiltin="true"/>
    <cellStyle name="Saída 2" xfId="473" builtinId="53" customBuiltin="true"/>
    <cellStyle name="Saída 3" xfId="474" builtinId="53" customBuiltin="true"/>
    <cellStyle name="Saída 4" xfId="475" builtinId="53" customBuiltin="true"/>
    <cellStyle name="Saída 5" xfId="476" builtinId="53" customBuiltin="true"/>
    <cellStyle name="Saída 6" xfId="477" builtinId="53" customBuiltin="true"/>
    <cellStyle name="Saída 7" xfId="478" builtinId="53" customBuiltin="true"/>
    <cellStyle name="Saída 8" xfId="479" builtinId="53" customBuiltin="true"/>
    <cellStyle name="Saída 9" xfId="480" builtinId="53" customBuiltin="true"/>
    <cellStyle name="Separador de milhares 11" xfId="481" builtinId="53" customBuiltin="true"/>
    <cellStyle name="Separador de milhares 2" xfId="482" builtinId="53" customBuiltin="true"/>
    <cellStyle name="Separador de milhares 2 14" xfId="483" builtinId="53" customBuiltin="true"/>
    <cellStyle name="Separador de milhares 6" xfId="484" builtinId="53" customBuiltin="true"/>
    <cellStyle name="Separador de milhares 8" xfId="485" builtinId="53" customBuiltin="true"/>
    <cellStyle name="Texto de Aviso 10" xfId="486" builtinId="53" customBuiltin="true"/>
    <cellStyle name="Texto de Aviso 11" xfId="487" builtinId="53" customBuiltin="true"/>
    <cellStyle name="Texto de Aviso 12" xfId="488" builtinId="53" customBuiltin="true"/>
    <cellStyle name="Texto de Aviso 13" xfId="489" builtinId="53" customBuiltin="true"/>
    <cellStyle name="Texto de Aviso 14" xfId="490" builtinId="53" customBuiltin="true"/>
    <cellStyle name="Texto de Aviso 15" xfId="491" builtinId="53" customBuiltin="true"/>
    <cellStyle name="Texto de Aviso 16" xfId="492" builtinId="53" customBuiltin="true"/>
    <cellStyle name="Texto de Aviso 17" xfId="493" builtinId="53" customBuiltin="true"/>
    <cellStyle name="Texto de Aviso 2" xfId="494" builtinId="53" customBuiltin="true"/>
    <cellStyle name="Texto de Aviso 3" xfId="495" builtinId="53" customBuiltin="true"/>
    <cellStyle name="Texto de Aviso 4" xfId="496" builtinId="53" customBuiltin="true"/>
    <cellStyle name="Texto de Aviso 5" xfId="497" builtinId="53" customBuiltin="true"/>
    <cellStyle name="Texto de Aviso 6" xfId="498" builtinId="53" customBuiltin="true"/>
    <cellStyle name="Texto de Aviso 7" xfId="499" builtinId="53" customBuiltin="true"/>
    <cellStyle name="Texto de Aviso 8" xfId="500" builtinId="53" customBuiltin="true"/>
    <cellStyle name="Texto de Aviso 9" xfId="501" builtinId="53" customBuiltin="true"/>
    <cellStyle name="Texto Explicativo 10" xfId="502" builtinId="53" customBuiltin="true"/>
    <cellStyle name="Texto Explicativo 11" xfId="503" builtinId="53" customBuiltin="true"/>
    <cellStyle name="Texto Explicativo 12" xfId="504" builtinId="53" customBuiltin="true"/>
    <cellStyle name="Texto Explicativo 13" xfId="505" builtinId="53" customBuiltin="true"/>
    <cellStyle name="Texto Explicativo 14" xfId="506" builtinId="53" customBuiltin="true"/>
    <cellStyle name="Texto Explicativo 15" xfId="507" builtinId="53" customBuiltin="true"/>
    <cellStyle name="Texto Explicativo 16" xfId="508" builtinId="53" customBuiltin="true"/>
    <cellStyle name="Texto Explicativo 17" xfId="509" builtinId="53" customBuiltin="true"/>
    <cellStyle name="Texto Explicativo 2" xfId="510" builtinId="53" customBuiltin="true"/>
    <cellStyle name="Texto Explicativo 3" xfId="511" builtinId="53" customBuiltin="true"/>
    <cellStyle name="Texto Explicativo 4" xfId="512" builtinId="53" customBuiltin="true"/>
    <cellStyle name="Texto Explicativo 5" xfId="513" builtinId="53" customBuiltin="true"/>
    <cellStyle name="Texto Explicativo 6" xfId="514" builtinId="53" customBuiltin="true"/>
    <cellStyle name="Texto Explicativo 7" xfId="515" builtinId="53" customBuiltin="true"/>
    <cellStyle name="Texto Explicativo 8" xfId="516" builtinId="53" customBuiltin="true"/>
    <cellStyle name="Texto Explicativo 9" xfId="517" builtinId="53" customBuiltin="true"/>
    <cellStyle name="Total 10" xfId="518" builtinId="53" customBuiltin="true"/>
    <cellStyle name="Total 11" xfId="519" builtinId="53" customBuiltin="true"/>
    <cellStyle name="Total 12" xfId="520" builtinId="53" customBuiltin="true"/>
    <cellStyle name="Total 13" xfId="521" builtinId="53" customBuiltin="true"/>
    <cellStyle name="Total 14" xfId="522" builtinId="53" customBuiltin="true"/>
    <cellStyle name="Total 15" xfId="523" builtinId="53" customBuiltin="true"/>
    <cellStyle name="Total 16" xfId="524" builtinId="53" customBuiltin="true"/>
    <cellStyle name="Total 17" xfId="525" builtinId="53" customBuiltin="true"/>
    <cellStyle name="Total 2" xfId="526" builtinId="53" customBuiltin="true"/>
    <cellStyle name="Total 3" xfId="527" builtinId="53" customBuiltin="true"/>
    <cellStyle name="Total 4" xfId="528" builtinId="53" customBuiltin="true"/>
    <cellStyle name="Total 5" xfId="529" builtinId="53" customBuiltin="true"/>
    <cellStyle name="Total 6" xfId="530" builtinId="53" customBuiltin="true"/>
    <cellStyle name="Total 7" xfId="531" builtinId="53" customBuiltin="true"/>
    <cellStyle name="Total 8" xfId="532" builtinId="53" customBuiltin="true"/>
    <cellStyle name="Total 9" xfId="533" builtinId="53" customBuiltin="true"/>
    <cellStyle name="Título 1 10" xfId="534" builtinId="53" customBuiltin="true"/>
    <cellStyle name="Título 1 11" xfId="535" builtinId="53" customBuiltin="true"/>
    <cellStyle name="Título 1 12" xfId="536" builtinId="53" customBuiltin="true"/>
    <cellStyle name="Título 1 13" xfId="537" builtinId="53" customBuiltin="true"/>
    <cellStyle name="Título 1 14" xfId="538" builtinId="53" customBuiltin="true"/>
    <cellStyle name="Título 1 15" xfId="539" builtinId="53" customBuiltin="true"/>
    <cellStyle name="Título 1 16" xfId="540" builtinId="53" customBuiltin="true"/>
    <cellStyle name="Título 1 17" xfId="541" builtinId="53" customBuiltin="true"/>
    <cellStyle name="Título 1 2" xfId="542" builtinId="53" customBuiltin="true"/>
    <cellStyle name="Título 1 3" xfId="543" builtinId="53" customBuiltin="true"/>
    <cellStyle name="Título 1 4" xfId="544" builtinId="53" customBuiltin="true"/>
    <cellStyle name="Título 1 5" xfId="545" builtinId="53" customBuiltin="true"/>
    <cellStyle name="Título 1 6" xfId="546" builtinId="53" customBuiltin="true"/>
    <cellStyle name="Título 1 7" xfId="547" builtinId="53" customBuiltin="true"/>
    <cellStyle name="Título 1 8" xfId="548" builtinId="53" customBuiltin="true"/>
    <cellStyle name="Título 1 9" xfId="549" builtinId="53" customBuiltin="true"/>
    <cellStyle name="Título 2 10" xfId="550" builtinId="53" customBuiltin="true"/>
    <cellStyle name="Título 2 11" xfId="551" builtinId="53" customBuiltin="true"/>
    <cellStyle name="Título 2 12" xfId="552" builtinId="53" customBuiltin="true"/>
    <cellStyle name="Título 2 13" xfId="553" builtinId="53" customBuiltin="true"/>
    <cellStyle name="Título 2 14" xfId="554" builtinId="53" customBuiltin="true"/>
    <cellStyle name="Título 2 15" xfId="555" builtinId="53" customBuiltin="true"/>
    <cellStyle name="Título 2 16" xfId="556" builtinId="53" customBuiltin="true"/>
    <cellStyle name="Título 2 17" xfId="557" builtinId="53" customBuiltin="true"/>
    <cellStyle name="Título 2 2" xfId="558" builtinId="53" customBuiltin="true"/>
    <cellStyle name="Título 2 3" xfId="559" builtinId="53" customBuiltin="true"/>
    <cellStyle name="Título 2 4" xfId="560" builtinId="53" customBuiltin="true"/>
    <cellStyle name="Título 2 5" xfId="561" builtinId="53" customBuiltin="true"/>
    <cellStyle name="Título 2 6" xfId="562" builtinId="53" customBuiltin="true"/>
    <cellStyle name="Título 2 7" xfId="563" builtinId="53" customBuiltin="true"/>
    <cellStyle name="Título 2 8" xfId="564" builtinId="53" customBuiltin="true"/>
    <cellStyle name="Título 2 9" xfId="565" builtinId="53" customBuiltin="true"/>
    <cellStyle name="Título 3 10" xfId="566" builtinId="53" customBuiltin="true"/>
    <cellStyle name="Título 3 11" xfId="567" builtinId="53" customBuiltin="true"/>
    <cellStyle name="Título 3 12" xfId="568" builtinId="53" customBuiltin="true"/>
    <cellStyle name="Título 3 13" xfId="569" builtinId="53" customBuiltin="true"/>
    <cellStyle name="Título 3 14" xfId="570" builtinId="53" customBuiltin="true"/>
    <cellStyle name="Título 3 15" xfId="571" builtinId="53" customBuiltin="true"/>
    <cellStyle name="Título 3 16" xfId="572" builtinId="53" customBuiltin="true"/>
    <cellStyle name="Título 3 17" xfId="573" builtinId="53" customBuiltin="true"/>
    <cellStyle name="Título 3 2" xfId="574" builtinId="53" customBuiltin="true"/>
    <cellStyle name="Título 3 3" xfId="575" builtinId="53" customBuiltin="true"/>
    <cellStyle name="Título 3 4" xfId="576" builtinId="53" customBuiltin="true"/>
    <cellStyle name="Título 3 5" xfId="577" builtinId="53" customBuiltin="true"/>
    <cellStyle name="Título 3 6" xfId="578" builtinId="53" customBuiltin="true"/>
    <cellStyle name="Título 3 7" xfId="579" builtinId="53" customBuiltin="true"/>
    <cellStyle name="Título 3 8" xfId="580" builtinId="53" customBuiltin="true"/>
    <cellStyle name="Título 3 9" xfId="581" builtinId="53" customBuiltin="true"/>
    <cellStyle name="Título 4 10" xfId="582" builtinId="53" customBuiltin="true"/>
    <cellStyle name="Título 4 11" xfId="583" builtinId="53" customBuiltin="true"/>
    <cellStyle name="Título 4 12" xfId="584" builtinId="53" customBuiltin="true"/>
    <cellStyle name="Título 4 13" xfId="585" builtinId="53" customBuiltin="true"/>
    <cellStyle name="Título 4 14" xfId="586" builtinId="53" customBuiltin="true"/>
    <cellStyle name="Título 4 15" xfId="587" builtinId="53" customBuiltin="true"/>
    <cellStyle name="Título 4 16" xfId="588" builtinId="53" customBuiltin="true"/>
    <cellStyle name="Título 4 17" xfId="589" builtinId="53" customBuiltin="true"/>
    <cellStyle name="Título 4 2" xfId="590" builtinId="53" customBuiltin="true"/>
    <cellStyle name="Título 4 3" xfId="591" builtinId="53" customBuiltin="true"/>
    <cellStyle name="Título 4 4" xfId="592" builtinId="53" customBuiltin="true"/>
    <cellStyle name="Título 4 5" xfId="593" builtinId="53" customBuiltin="true"/>
    <cellStyle name="Título 4 6" xfId="594" builtinId="53" customBuiltin="true"/>
    <cellStyle name="Título 4 7" xfId="595" builtinId="53" customBuiltin="true"/>
    <cellStyle name="Título 4 8" xfId="596" builtinId="53" customBuiltin="true"/>
    <cellStyle name="Título 4 9" xfId="597" builtinId="53" customBuiltin="true"/>
    <cellStyle name="Título 5" xfId="598" builtinId="53" customBuiltin="true"/>
    <cellStyle name="Vírgula 2" xfId="599" builtinId="53" customBuiltin="true"/>
    <cellStyle name="Ênfase1 10" xfId="600" builtinId="53" customBuiltin="true"/>
    <cellStyle name="Ênfase1 11" xfId="601" builtinId="53" customBuiltin="true"/>
    <cellStyle name="Ênfase1 12" xfId="602" builtinId="53" customBuiltin="true"/>
    <cellStyle name="Ênfase1 13" xfId="603" builtinId="53" customBuiltin="true"/>
    <cellStyle name="Ênfase1 14" xfId="604" builtinId="53" customBuiltin="true"/>
    <cellStyle name="Ênfase1 15" xfId="605" builtinId="53" customBuiltin="true"/>
    <cellStyle name="Ênfase1 16" xfId="606" builtinId="53" customBuiltin="true"/>
    <cellStyle name="Ênfase1 17" xfId="607" builtinId="53" customBuiltin="true"/>
    <cellStyle name="Ênfase1 2" xfId="608" builtinId="53" customBuiltin="true"/>
    <cellStyle name="Ênfase1 3" xfId="609" builtinId="53" customBuiltin="true"/>
    <cellStyle name="Ênfase1 4" xfId="610" builtinId="53" customBuiltin="true"/>
    <cellStyle name="Ênfase1 5" xfId="611" builtinId="53" customBuiltin="true"/>
    <cellStyle name="Ênfase1 6" xfId="612" builtinId="53" customBuiltin="true"/>
    <cellStyle name="Ênfase1 7" xfId="613" builtinId="53" customBuiltin="true"/>
    <cellStyle name="Ênfase1 8" xfId="614" builtinId="53" customBuiltin="true"/>
    <cellStyle name="Ênfase1 9" xfId="615" builtinId="53" customBuiltin="true"/>
    <cellStyle name="Ênfase2 10" xfId="616" builtinId="53" customBuiltin="true"/>
    <cellStyle name="Ênfase2 11" xfId="617" builtinId="53" customBuiltin="true"/>
    <cellStyle name="Ênfase2 12" xfId="618" builtinId="53" customBuiltin="true"/>
    <cellStyle name="Ênfase2 13" xfId="619" builtinId="53" customBuiltin="true"/>
    <cellStyle name="Ênfase2 14" xfId="620" builtinId="53" customBuiltin="true"/>
    <cellStyle name="Ênfase2 15" xfId="621" builtinId="53" customBuiltin="true"/>
    <cellStyle name="Ênfase2 16" xfId="622" builtinId="53" customBuiltin="true"/>
    <cellStyle name="Ênfase2 17" xfId="623" builtinId="53" customBuiltin="true"/>
    <cellStyle name="Ênfase2 2" xfId="624" builtinId="53" customBuiltin="true"/>
    <cellStyle name="Ênfase2 3" xfId="625" builtinId="53" customBuiltin="true"/>
    <cellStyle name="Ênfase2 4" xfId="626" builtinId="53" customBuiltin="true"/>
    <cellStyle name="Ênfase2 5" xfId="627" builtinId="53" customBuiltin="true"/>
    <cellStyle name="Ênfase2 6" xfId="628" builtinId="53" customBuiltin="true"/>
    <cellStyle name="Ênfase2 7" xfId="629" builtinId="53" customBuiltin="true"/>
    <cellStyle name="Ênfase2 8" xfId="630" builtinId="53" customBuiltin="true"/>
    <cellStyle name="Ênfase2 9" xfId="631" builtinId="53" customBuiltin="true"/>
    <cellStyle name="Ênfase3 10" xfId="632" builtinId="53" customBuiltin="true"/>
    <cellStyle name="Ênfase3 11" xfId="633" builtinId="53" customBuiltin="true"/>
    <cellStyle name="Ênfase3 12" xfId="634" builtinId="53" customBuiltin="true"/>
    <cellStyle name="Ênfase3 13" xfId="635" builtinId="53" customBuiltin="true"/>
    <cellStyle name="Ênfase3 14" xfId="636" builtinId="53" customBuiltin="true"/>
    <cellStyle name="Ênfase3 15" xfId="637" builtinId="53" customBuiltin="true"/>
    <cellStyle name="Ênfase3 16" xfId="638" builtinId="53" customBuiltin="true"/>
    <cellStyle name="Ênfase3 17" xfId="639" builtinId="53" customBuiltin="true"/>
    <cellStyle name="Ênfase3 2" xfId="640" builtinId="53" customBuiltin="true"/>
    <cellStyle name="Ênfase3 3" xfId="641" builtinId="53" customBuiltin="true"/>
    <cellStyle name="Ênfase3 4" xfId="642" builtinId="53" customBuiltin="true"/>
    <cellStyle name="Ênfase3 5" xfId="643" builtinId="53" customBuiltin="true"/>
    <cellStyle name="Ênfase3 6" xfId="644" builtinId="53" customBuiltin="true"/>
    <cellStyle name="Ênfase3 7" xfId="645" builtinId="53" customBuiltin="true"/>
    <cellStyle name="Ênfase3 8" xfId="646" builtinId="53" customBuiltin="true"/>
    <cellStyle name="Ênfase3 9" xfId="647" builtinId="53" customBuiltin="true"/>
    <cellStyle name="Ênfase4 10" xfId="648" builtinId="53" customBuiltin="true"/>
    <cellStyle name="Ênfase4 11" xfId="649" builtinId="53" customBuiltin="true"/>
    <cellStyle name="Ênfase4 12" xfId="650" builtinId="53" customBuiltin="true"/>
    <cellStyle name="Ênfase4 13" xfId="651" builtinId="53" customBuiltin="true"/>
    <cellStyle name="Ênfase4 14" xfId="652" builtinId="53" customBuiltin="true"/>
    <cellStyle name="Ênfase4 15" xfId="653" builtinId="53" customBuiltin="true"/>
    <cellStyle name="Ênfase4 16" xfId="654" builtinId="53" customBuiltin="true"/>
    <cellStyle name="Ênfase4 17" xfId="655" builtinId="53" customBuiltin="true"/>
    <cellStyle name="Ênfase4 2" xfId="656" builtinId="53" customBuiltin="true"/>
    <cellStyle name="Ênfase4 3" xfId="657" builtinId="53" customBuiltin="true"/>
    <cellStyle name="Ênfase4 4" xfId="658" builtinId="53" customBuiltin="true"/>
    <cellStyle name="Ênfase4 5" xfId="659" builtinId="53" customBuiltin="true"/>
    <cellStyle name="Ênfase4 6" xfId="660" builtinId="53" customBuiltin="true"/>
    <cellStyle name="Ênfase4 7" xfId="661" builtinId="53" customBuiltin="true"/>
    <cellStyle name="Ênfase4 8" xfId="662" builtinId="53" customBuiltin="true"/>
    <cellStyle name="Ênfase4 9" xfId="663" builtinId="53" customBuiltin="true"/>
    <cellStyle name="Ênfase5 10" xfId="664" builtinId="53" customBuiltin="true"/>
    <cellStyle name="Ênfase5 11" xfId="665" builtinId="53" customBuiltin="true"/>
    <cellStyle name="Ênfase5 12" xfId="666" builtinId="53" customBuiltin="true"/>
    <cellStyle name="Ênfase5 13" xfId="667" builtinId="53" customBuiltin="true"/>
    <cellStyle name="Ênfase5 14" xfId="668" builtinId="53" customBuiltin="true"/>
    <cellStyle name="Ênfase5 15" xfId="669" builtinId="53" customBuiltin="true"/>
    <cellStyle name="Ênfase5 16" xfId="670" builtinId="53" customBuiltin="true"/>
    <cellStyle name="Ênfase5 17" xfId="671" builtinId="53" customBuiltin="true"/>
    <cellStyle name="Ênfase5 2" xfId="672" builtinId="53" customBuiltin="true"/>
    <cellStyle name="Ênfase5 3" xfId="673" builtinId="53" customBuiltin="true"/>
    <cellStyle name="Ênfase5 4" xfId="674" builtinId="53" customBuiltin="true"/>
    <cellStyle name="Ênfase5 5" xfId="675" builtinId="53" customBuiltin="true"/>
    <cellStyle name="Ênfase5 6" xfId="676" builtinId="53" customBuiltin="true"/>
    <cellStyle name="Ênfase5 7" xfId="677" builtinId="53" customBuiltin="true"/>
    <cellStyle name="Ênfase5 8" xfId="678" builtinId="53" customBuiltin="true"/>
    <cellStyle name="Ênfase5 9" xfId="679" builtinId="53" customBuiltin="true"/>
    <cellStyle name="Ênfase6 10" xfId="680" builtinId="53" customBuiltin="true"/>
    <cellStyle name="Ênfase6 11" xfId="681" builtinId="53" customBuiltin="true"/>
    <cellStyle name="Ênfase6 12" xfId="682" builtinId="53" customBuiltin="true"/>
    <cellStyle name="Ênfase6 13" xfId="683" builtinId="53" customBuiltin="true"/>
    <cellStyle name="Ênfase6 14" xfId="684" builtinId="53" customBuiltin="true"/>
    <cellStyle name="Ênfase6 15" xfId="685" builtinId="53" customBuiltin="true"/>
    <cellStyle name="Ênfase6 16" xfId="686" builtinId="53" customBuiltin="true"/>
    <cellStyle name="Ênfase6 17" xfId="687" builtinId="53" customBuiltin="true"/>
    <cellStyle name="Ênfase6 2" xfId="688" builtinId="53" customBuiltin="true"/>
    <cellStyle name="Ênfase6 3" xfId="689" builtinId="53" customBuiltin="true"/>
    <cellStyle name="Ênfase6 4" xfId="690" builtinId="53" customBuiltin="true"/>
    <cellStyle name="Ênfase6 5" xfId="691" builtinId="53" customBuiltin="true"/>
    <cellStyle name="Ênfase6 6" xfId="692" builtinId="53" customBuiltin="true"/>
    <cellStyle name="Ênfase6 7" xfId="693" builtinId="53" customBuiltin="true"/>
    <cellStyle name="Ênfase6 8" xfId="694" builtinId="53" customBuiltin="true"/>
    <cellStyle name="Ênfase6 9" xfId="695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558ED5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25"/>
  <sheetViews>
    <sheetView showFormulas="false" showGridLines="true" showRowColHeaders="true" showZeros="true" rightToLeft="false" tabSelected="true" showOutlineSymbols="true" defaultGridColor="true" view="pageBreakPreview" topLeftCell="A112" colorId="64" zoomScale="85" zoomScaleNormal="100" zoomScalePageLayoutView="85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15.15"/>
    <col collapsed="false" customWidth="true" hidden="false" outlineLevel="0" max="2" min="2" style="1" width="7.29"/>
    <col collapsed="false" customWidth="true" hidden="false" outlineLevel="0" max="3" min="3" style="1" width="7.57"/>
    <col collapsed="false" customWidth="true" hidden="false" outlineLevel="0" max="4" min="4" style="1" width="46.71"/>
    <col collapsed="false" customWidth="true" hidden="false" outlineLevel="0" max="5" min="5" style="1" width="9.42"/>
    <col collapsed="false" customWidth="true" hidden="false" outlineLevel="0" max="6" min="6" style="1" width="12.14"/>
    <col collapsed="false" customWidth="true" hidden="false" outlineLevel="0" max="7" min="7" style="2" width="15.42"/>
    <col collapsed="false" customWidth="true" hidden="false" outlineLevel="0" max="8" min="8" style="2" width="14.15"/>
    <col collapsed="false" customWidth="true" hidden="false" outlineLevel="0" max="9" min="9" style="2" width="20.42"/>
    <col collapsed="false" customWidth="true" hidden="false" outlineLevel="0" max="1025" min="10" style="1" width="9.14"/>
  </cols>
  <sheetData>
    <row r="1" customFormat="false" ht="30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</row>
    <row r="2" customFormat="false" ht="18.75" hidden="false" customHeight="true" outlineLevel="0" collapsed="false">
      <c r="A2" s="4" t="s">
        <v>1</v>
      </c>
      <c r="B2" s="4"/>
      <c r="C2" s="4"/>
      <c r="D2" s="4"/>
      <c r="E2" s="4"/>
      <c r="F2" s="4"/>
      <c r="G2" s="4"/>
      <c r="H2" s="4"/>
      <c r="I2" s="4"/>
    </row>
    <row r="3" customFormat="false" ht="22.5" hidden="false" customHeight="true" outlineLevel="0" collapsed="false">
      <c r="A3" s="5" t="s">
        <v>2</v>
      </c>
      <c r="B3" s="6" t="s">
        <v>3</v>
      </c>
      <c r="C3" s="6"/>
      <c r="D3" s="6"/>
      <c r="E3" s="6"/>
      <c r="F3" s="6"/>
      <c r="G3" s="6"/>
      <c r="H3" s="6"/>
      <c r="I3" s="6"/>
    </row>
    <row r="4" customFormat="false" ht="15" hidden="false" customHeight="true" outlineLevel="0" collapsed="false">
      <c r="A4" s="5" t="s">
        <v>4</v>
      </c>
      <c r="B4" s="6" t="s">
        <v>3</v>
      </c>
      <c r="C4" s="6"/>
      <c r="D4" s="6"/>
      <c r="E4" s="6"/>
      <c r="F4" s="6"/>
      <c r="G4" s="6"/>
      <c r="H4" s="6"/>
      <c r="I4" s="6"/>
    </row>
    <row r="5" customFormat="false" ht="18.75" hidden="false" customHeight="true" outlineLevel="0" collapsed="false">
      <c r="A5" s="4" t="s">
        <v>5</v>
      </c>
      <c r="B5" s="4"/>
      <c r="C5" s="4"/>
      <c r="D5" s="4"/>
      <c r="E5" s="4"/>
      <c r="F5" s="4"/>
      <c r="G5" s="4"/>
      <c r="H5" s="4"/>
      <c r="I5" s="4"/>
    </row>
    <row r="6" customFormat="false" ht="15" hidden="false" customHeight="false" outlineLevel="0" collapsed="false">
      <c r="A6" s="7"/>
      <c r="B6" s="7"/>
      <c r="C6" s="7"/>
      <c r="D6" s="7"/>
      <c r="E6" s="7"/>
      <c r="F6" s="7"/>
      <c r="G6" s="7"/>
      <c r="H6" s="7"/>
      <c r="I6" s="7"/>
    </row>
    <row r="7" customFormat="false" ht="18.75" hidden="false" customHeight="true" outlineLevel="0" collapsed="false">
      <c r="A7" s="4" t="s">
        <v>6</v>
      </c>
      <c r="B7" s="4"/>
      <c r="C7" s="4"/>
      <c r="D7" s="4"/>
      <c r="E7" s="4"/>
      <c r="F7" s="4"/>
      <c r="G7" s="4"/>
      <c r="H7" s="4"/>
      <c r="I7" s="4"/>
    </row>
    <row r="8" customFormat="false" ht="15" hidden="false" customHeight="true" outlineLevel="0" collapsed="false">
      <c r="A8" s="8" t="s">
        <v>7</v>
      </c>
      <c r="B8" s="8"/>
      <c r="C8" s="8"/>
      <c r="D8" s="8"/>
      <c r="E8" s="8"/>
      <c r="F8" s="8"/>
      <c r="G8" s="9" t="s">
        <v>8</v>
      </c>
      <c r="H8" s="10" t="n">
        <v>0</v>
      </c>
      <c r="I8" s="11" t="s">
        <v>9</v>
      </c>
    </row>
    <row r="9" customFormat="false" ht="7.5" hidden="false" customHeight="true" outlineLevel="0" collapsed="false">
      <c r="A9" s="7"/>
      <c r="B9" s="7"/>
      <c r="C9" s="7"/>
      <c r="D9" s="7"/>
      <c r="E9" s="7"/>
      <c r="F9" s="7"/>
      <c r="G9" s="7"/>
      <c r="H9" s="7"/>
      <c r="I9" s="7"/>
    </row>
    <row r="10" customFormat="false" ht="45" hidden="false" customHeight="false" outlineLevel="0" collapsed="false">
      <c r="A10" s="12" t="s">
        <v>10</v>
      </c>
      <c r="B10" s="12" t="s">
        <v>11</v>
      </c>
      <c r="C10" s="12" t="s">
        <v>12</v>
      </c>
      <c r="D10" s="12" t="s">
        <v>13</v>
      </c>
      <c r="E10" s="12" t="s">
        <v>14</v>
      </c>
      <c r="F10" s="12" t="s">
        <v>15</v>
      </c>
      <c r="G10" s="13" t="s">
        <v>16</v>
      </c>
      <c r="H10" s="13" t="s">
        <v>17</v>
      </c>
      <c r="I10" s="13" t="s">
        <v>18</v>
      </c>
    </row>
    <row r="11" s="21" customFormat="true" ht="15" hidden="false" customHeight="false" outlineLevel="0" collapsed="false">
      <c r="A11" s="14" t="s">
        <v>19</v>
      </c>
      <c r="B11" s="15" t="s">
        <v>20</v>
      </c>
      <c r="C11" s="15"/>
      <c r="D11" s="16" t="s">
        <v>21</v>
      </c>
      <c r="E11" s="17"/>
      <c r="F11" s="18"/>
      <c r="G11" s="19"/>
      <c r="H11" s="20"/>
      <c r="I11" s="20" t="n">
        <f aca="false">I12+I14+I26+I61</f>
        <v>0</v>
      </c>
    </row>
    <row r="12" s="21" customFormat="true" ht="15" hidden="false" customHeight="false" outlineLevel="0" collapsed="false">
      <c r="A12" s="14" t="s">
        <v>22</v>
      </c>
      <c r="B12" s="15" t="s">
        <v>20</v>
      </c>
      <c r="C12" s="15"/>
      <c r="D12" s="16" t="s">
        <v>23</v>
      </c>
      <c r="E12" s="17"/>
      <c r="F12" s="18"/>
      <c r="G12" s="19"/>
      <c r="H12" s="20"/>
      <c r="I12" s="20" t="n">
        <f aca="false">I13</f>
        <v>0</v>
      </c>
    </row>
    <row r="13" customFormat="false" ht="25.5" hidden="false" customHeight="false" outlineLevel="0" collapsed="false">
      <c r="A13" s="22" t="s">
        <v>24</v>
      </c>
      <c r="B13" s="23" t="s">
        <v>20</v>
      </c>
      <c r="C13" s="23" t="s">
        <v>25</v>
      </c>
      <c r="D13" s="24" t="s">
        <v>26</v>
      </c>
      <c r="E13" s="25" t="s">
        <v>27</v>
      </c>
      <c r="F13" s="26" t="n">
        <v>6</v>
      </c>
      <c r="G13" s="27"/>
      <c r="H13" s="28" t="n">
        <f aca="false">ROUND(G13*(1+$H$8),2)</f>
        <v>0</v>
      </c>
      <c r="I13" s="28" t="n">
        <f aca="false">ROUND(H13*F13,2)</f>
        <v>0</v>
      </c>
    </row>
    <row r="14" s="21" customFormat="true" ht="25.5" hidden="false" customHeight="false" outlineLevel="0" collapsed="false">
      <c r="A14" s="14" t="s">
        <v>28</v>
      </c>
      <c r="B14" s="15" t="s">
        <v>20</v>
      </c>
      <c r="C14" s="15"/>
      <c r="D14" s="16" t="s">
        <v>29</v>
      </c>
      <c r="E14" s="17"/>
      <c r="F14" s="18"/>
      <c r="G14" s="19"/>
      <c r="H14" s="20"/>
      <c r="I14" s="20" t="n">
        <f aca="false">SUM(I15:I25)</f>
        <v>0</v>
      </c>
    </row>
    <row r="15" customFormat="false" ht="38.25" hidden="false" customHeight="false" outlineLevel="0" collapsed="false">
      <c r="A15" s="22" t="s">
        <v>30</v>
      </c>
      <c r="B15" s="23" t="s">
        <v>20</v>
      </c>
      <c r="C15" s="23" t="s">
        <v>31</v>
      </c>
      <c r="D15" s="24" t="s">
        <v>32</v>
      </c>
      <c r="E15" s="25" t="s">
        <v>27</v>
      </c>
      <c r="F15" s="26" t="n">
        <v>1259.32</v>
      </c>
      <c r="G15" s="27"/>
      <c r="H15" s="28" t="n">
        <f aca="false">ROUND(G15*(1+$H$13),2)</f>
        <v>0</v>
      </c>
      <c r="I15" s="28" t="n">
        <f aca="false">ROUND(H15*F15,2)</f>
        <v>0</v>
      </c>
    </row>
    <row r="16" customFormat="false" ht="15" hidden="false" customHeight="false" outlineLevel="0" collapsed="false">
      <c r="A16" s="22" t="s">
        <v>33</v>
      </c>
      <c r="B16" s="23" t="s">
        <v>34</v>
      </c>
      <c r="C16" s="23" t="s">
        <v>35</v>
      </c>
      <c r="D16" s="24" t="s">
        <v>36</v>
      </c>
      <c r="E16" s="25" t="s">
        <v>37</v>
      </c>
      <c r="F16" s="26" t="n">
        <v>32.34</v>
      </c>
      <c r="G16" s="27"/>
      <c r="H16" s="28" t="n">
        <f aca="false">ROUND(G16*(1+$H$13),2)</f>
        <v>0</v>
      </c>
      <c r="I16" s="28" t="n">
        <f aca="false">ROUND(H16*F16,2)</f>
        <v>0</v>
      </c>
    </row>
    <row r="17" customFormat="false" ht="38.25" hidden="false" customHeight="false" outlineLevel="0" collapsed="false">
      <c r="A17" s="22" t="s">
        <v>38</v>
      </c>
      <c r="B17" s="23" t="s">
        <v>34</v>
      </c>
      <c r="C17" s="23" t="s">
        <v>39</v>
      </c>
      <c r="D17" s="24" t="s">
        <v>40</v>
      </c>
      <c r="E17" s="25" t="s">
        <v>27</v>
      </c>
      <c r="F17" s="26" t="n">
        <v>5391.15</v>
      </c>
      <c r="G17" s="27"/>
      <c r="H17" s="28" t="n">
        <f aca="false">ROUND(G17*(1+$H$13),2)</f>
        <v>0</v>
      </c>
      <c r="I17" s="28" t="n">
        <f aca="false">ROUND(H17*F17,2)</f>
        <v>0</v>
      </c>
    </row>
    <row r="18" customFormat="false" ht="38.25" hidden="false" customHeight="false" outlineLevel="0" collapsed="false">
      <c r="A18" s="22" t="s">
        <v>41</v>
      </c>
      <c r="B18" s="23" t="s">
        <v>20</v>
      </c>
      <c r="C18" s="23" t="s">
        <v>42</v>
      </c>
      <c r="D18" s="24" t="s">
        <v>43</v>
      </c>
      <c r="E18" s="25" t="s">
        <v>37</v>
      </c>
      <c r="F18" s="26" t="n">
        <v>57.6</v>
      </c>
      <c r="G18" s="27"/>
      <c r="H18" s="28" t="n">
        <f aca="false">ROUND(G18*(1+$H$13),2)</f>
        <v>0</v>
      </c>
      <c r="I18" s="28" t="n">
        <f aca="false">ROUND(H18*F18,2)</f>
        <v>0</v>
      </c>
    </row>
    <row r="19" customFormat="false" ht="89.25" hidden="false" customHeight="false" outlineLevel="0" collapsed="false">
      <c r="A19" s="22" t="s">
        <v>44</v>
      </c>
      <c r="B19" s="23" t="s">
        <v>20</v>
      </c>
      <c r="C19" s="23" t="s">
        <v>45</v>
      </c>
      <c r="D19" s="24" t="s">
        <v>46</v>
      </c>
      <c r="E19" s="25" t="s">
        <v>37</v>
      </c>
      <c r="F19" s="26" t="n">
        <v>1622.73</v>
      </c>
      <c r="G19" s="27"/>
      <c r="H19" s="28" t="n">
        <f aca="false">ROUND(G19*(1+$H$13),2)</f>
        <v>0</v>
      </c>
      <c r="I19" s="28" t="n">
        <f aca="false">ROUND(H19*F19,2)</f>
        <v>0</v>
      </c>
    </row>
    <row r="20" customFormat="false" ht="89.25" hidden="false" customHeight="false" outlineLevel="0" collapsed="false">
      <c r="A20" s="22" t="s">
        <v>47</v>
      </c>
      <c r="B20" s="23" t="s">
        <v>20</v>
      </c>
      <c r="C20" s="23" t="s">
        <v>48</v>
      </c>
      <c r="D20" s="24" t="s">
        <v>49</v>
      </c>
      <c r="E20" s="25" t="s">
        <v>37</v>
      </c>
      <c r="F20" s="26" t="n">
        <v>908.71</v>
      </c>
      <c r="G20" s="27"/>
      <c r="H20" s="28" t="n">
        <f aca="false">ROUND(G20*(1+$H$13),2)</f>
        <v>0</v>
      </c>
      <c r="I20" s="28" t="n">
        <f aca="false">ROUND(H20*F20,2)</f>
        <v>0</v>
      </c>
    </row>
    <row r="21" customFormat="false" ht="25.5" hidden="false" customHeight="false" outlineLevel="0" collapsed="false">
      <c r="A21" s="22" t="s">
        <v>50</v>
      </c>
      <c r="B21" s="23" t="s">
        <v>20</v>
      </c>
      <c r="C21" s="23" t="s">
        <v>51</v>
      </c>
      <c r="D21" s="24" t="s">
        <v>52</v>
      </c>
      <c r="E21" s="25" t="s">
        <v>37</v>
      </c>
      <c r="F21" s="26" t="n">
        <v>1445.89</v>
      </c>
      <c r="G21" s="27"/>
      <c r="H21" s="28" t="n">
        <f aca="false">ROUND(G21*(1+$H$13),2)</f>
        <v>0</v>
      </c>
      <c r="I21" s="28" t="n">
        <f aca="false">ROUND(H21*F21,2)</f>
        <v>0</v>
      </c>
    </row>
    <row r="22" customFormat="false" ht="63.75" hidden="false" customHeight="false" outlineLevel="0" collapsed="false">
      <c r="A22" s="22" t="s">
        <v>53</v>
      </c>
      <c r="B22" s="23" t="s">
        <v>20</v>
      </c>
      <c r="C22" s="23" t="s">
        <v>54</v>
      </c>
      <c r="D22" s="24" t="s">
        <v>55</v>
      </c>
      <c r="E22" s="25" t="s">
        <v>37</v>
      </c>
      <c r="F22" s="26" t="n">
        <v>771.62</v>
      </c>
      <c r="G22" s="27"/>
      <c r="H22" s="28" t="n">
        <f aca="false">ROUND(G22*(1+$H$13),2)</f>
        <v>0</v>
      </c>
      <c r="I22" s="28" t="n">
        <f aca="false">ROUND(H22*F22,2)</f>
        <v>0</v>
      </c>
    </row>
    <row r="23" customFormat="false" ht="15" hidden="false" customHeight="false" outlineLevel="0" collapsed="false">
      <c r="A23" s="22" t="s">
        <v>56</v>
      </c>
      <c r="B23" s="23" t="s">
        <v>34</v>
      </c>
      <c r="C23" s="23" t="s">
        <v>57</v>
      </c>
      <c r="D23" s="24" t="s">
        <v>58</v>
      </c>
      <c r="E23" s="25" t="s">
        <v>59</v>
      </c>
      <c r="F23" s="26" t="n">
        <v>22179.95</v>
      </c>
      <c r="G23" s="27"/>
      <c r="H23" s="28" t="n">
        <f aca="false">ROUND(G23*(1+$H$13),2)</f>
        <v>0</v>
      </c>
      <c r="I23" s="28" t="n">
        <f aca="false">ROUND(H23*F23,2)</f>
        <v>0</v>
      </c>
    </row>
    <row r="24" customFormat="false" ht="25.5" hidden="false" customHeight="false" outlineLevel="0" collapsed="false">
      <c r="A24" s="22" t="s">
        <v>60</v>
      </c>
      <c r="B24" s="23" t="s">
        <v>34</v>
      </c>
      <c r="C24" s="23" t="s">
        <v>61</v>
      </c>
      <c r="D24" s="24" t="s">
        <v>62</v>
      </c>
      <c r="E24" s="25" t="s">
        <v>59</v>
      </c>
      <c r="F24" s="26" t="n">
        <v>10926.14</v>
      </c>
      <c r="G24" s="27"/>
      <c r="H24" s="28" t="n">
        <f aca="false">ROUND(G24*(1+$H$13),2)</f>
        <v>0</v>
      </c>
      <c r="I24" s="28" t="n">
        <f aca="false">ROUND(H24*F24,2)</f>
        <v>0</v>
      </c>
    </row>
    <row r="25" customFormat="false" ht="63.75" hidden="false" customHeight="false" outlineLevel="0" collapsed="false">
      <c r="A25" s="22" t="s">
        <v>63</v>
      </c>
      <c r="B25" s="23" t="s">
        <v>20</v>
      </c>
      <c r="C25" s="23" t="s">
        <v>64</v>
      </c>
      <c r="D25" s="24" t="s">
        <v>65</v>
      </c>
      <c r="E25" s="25" t="s">
        <v>27</v>
      </c>
      <c r="F25" s="26" t="n">
        <v>1391.56</v>
      </c>
      <c r="G25" s="27"/>
      <c r="H25" s="28" t="n">
        <f aca="false">ROUND(G25*(1+$H$13),2)</f>
        <v>0</v>
      </c>
      <c r="I25" s="28" t="n">
        <f aca="false">ROUND(H25*F25,2)</f>
        <v>0</v>
      </c>
    </row>
    <row r="26" s="21" customFormat="true" ht="15" hidden="false" customHeight="false" outlineLevel="0" collapsed="false">
      <c r="A26" s="14" t="s">
        <v>66</v>
      </c>
      <c r="B26" s="15" t="s">
        <v>20</v>
      </c>
      <c r="C26" s="15"/>
      <c r="D26" s="16" t="s">
        <v>67</v>
      </c>
      <c r="E26" s="17"/>
      <c r="F26" s="18"/>
      <c r="G26" s="19"/>
      <c r="H26" s="20"/>
      <c r="I26" s="20" t="n">
        <f aca="false">I27+I46+I54</f>
        <v>0</v>
      </c>
    </row>
    <row r="27" s="21" customFormat="true" ht="15" hidden="false" customHeight="false" outlineLevel="0" collapsed="false">
      <c r="A27" s="14" t="s">
        <v>68</v>
      </c>
      <c r="B27" s="15" t="s">
        <v>20</v>
      </c>
      <c r="C27" s="15"/>
      <c r="D27" s="16" t="s">
        <v>69</v>
      </c>
      <c r="E27" s="17"/>
      <c r="F27" s="18"/>
      <c r="G27" s="19"/>
      <c r="H27" s="20"/>
      <c r="I27" s="20" t="n">
        <f aca="false">SUM(I28:I45)</f>
        <v>0</v>
      </c>
    </row>
    <row r="28" customFormat="false" ht="51" hidden="false" customHeight="false" outlineLevel="0" collapsed="false">
      <c r="A28" s="22" t="s">
        <v>70</v>
      </c>
      <c r="B28" s="23" t="s">
        <v>20</v>
      </c>
      <c r="C28" s="23" t="s">
        <v>71</v>
      </c>
      <c r="D28" s="24" t="s">
        <v>72</v>
      </c>
      <c r="E28" s="25" t="s">
        <v>37</v>
      </c>
      <c r="F28" s="26" t="n">
        <v>153.07</v>
      </c>
      <c r="G28" s="27"/>
      <c r="H28" s="28" t="n">
        <f aca="false">ROUND(G28*(1+$H$13),2)</f>
        <v>0</v>
      </c>
      <c r="I28" s="28" t="n">
        <f aca="false">ROUND(H28*F28,2)</f>
        <v>0</v>
      </c>
    </row>
    <row r="29" customFormat="false" ht="15" hidden="false" customHeight="false" outlineLevel="0" collapsed="false">
      <c r="A29" s="22" t="s">
        <v>73</v>
      </c>
      <c r="B29" s="23" t="s">
        <v>34</v>
      </c>
      <c r="C29" s="23" t="s">
        <v>74</v>
      </c>
      <c r="D29" s="24" t="s">
        <v>75</v>
      </c>
      <c r="E29" s="25" t="s">
        <v>37</v>
      </c>
      <c r="F29" s="26" t="n">
        <v>1.32</v>
      </c>
      <c r="G29" s="27"/>
      <c r="H29" s="28" t="n">
        <f aca="false">ROUND(G29*(1+$H$13),2)</f>
        <v>0</v>
      </c>
      <c r="I29" s="28" t="n">
        <f aca="false">ROUND(H29*F29,2)</f>
        <v>0</v>
      </c>
    </row>
    <row r="30" customFormat="false" ht="63.75" hidden="false" customHeight="false" outlineLevel="0" collapsed="false">
      <c r="A30" s="22" t="s">
        <v>76</v>
      </c>
      <c r="B30" s="23" t="s">
        <v>20</v>
      </c>
      <c r="C30" s="23" t="s">
        <v>77</v>
      </c>
      <c r="D30" s="24" t="s">
        <v>78</v>
      </c>
      <c r="E30" s="25" t="s">
        <v>79</v>
      </c>
      <c r="F30" s="26" t="n">
        <v>48.5</v>
      </c>
      <c r="G30" s="27"/>
      <c r="H30" s="28" t="n">
        <f aca="false">ROUND(G30*(1+$H$13),2)</f>
        <v>0</v>
      </c>
      <c r="I30" s="28" t="n">
        <f aca="false">ROUND(H30*F30,2)</f>
        <v>0</v>
      </c>
    </row>
    <row r="31" customFormat="false" ht="63.75" hidden="false" customHeight="false" outlineLevel="0" collapsed="false">
      <c r="A31" s="22" t="s">
        <v>80</v>
      </c>
      <c r="B31" s="23" t="s">
        <v>20</v>
      </c>
      <c r="C31" s="23" t="s">
        <v>81</v>
      </c>
      <c r="D31" s="24" t="s">
        <v>82</v>
      </c>
      <c r="E31" s="25" t="s">
        <v>79</v>
      </c>
      <c r="F31" s="26" t="n">
        <v>130.5</v>
      </c>
      <c r="G31" s="27"/>
      <c r="H31" s="28" t="n">
        <f aca="false">ROUND(G31*(1+$H$13),2)</f>
        <v>0</v>
      </c>
      <c r="I31" s="28" t="n">
        <f aca="false">ROUND(H31*F31,2)</f>
        <v>0</v>
      </c>
    </row>
    <row r="32" customFormat="false" ht="63.75" hidden="false" customHeight="false" outlineLevel="0" collapsed="false">
      <c r="A32" s="22" t="s">
        <v>83</v>
      </c>
      <c r="B32" s="23" t="s">
        <v>20</v>
      </c>
      <c r="C32" s="23" t="s">
        <v>84</v>
      </c>
      <c r="D32" s="24" t="s">
        <v>85</v>
      </c>
      <c r="E32" s="25" t="s">
        <v>79</v>
      </c>
      <c r="F32" s="26" t="n">
        <v>177.2</v>
      </c>
      <c r="G32" s="27"/>
      <c r="H32" s="28" t="n">
        <f aca="false">ROUND(G32*(1+$H$13),2)</f>
        <v>0</v>
      </c>
      <c r="I32" s="28" t="n">
        <f aca="false">ROUND(H32*F32,2)</f>
        <v>0</v>
      </c>
    </row>
    <row r="33" customFormat="false" ht="63.75" hidden="false" customHeight="false" outlineLevel="0" collapsed="false">
      <c r="A33" s="22" t="s">
        <v>86</v>
      </c>
      <c r="B33" s="23" t="s">
        <v>20</v>
      </c>
      <c r="C33" s="23" t="s">
        <v>87</v>
      </c>
      <c r="D33" s="24" t="s">
        <v>88</v>
      </c>
      <c r="E33" s="25" t="s">
        <v>79</v>
      </c>
      <c r="F33" s="26" t="n">
        <v>10</v>
      </c>
      <c r="G33" s="27"/>
      <c r="H33" s="28" t="n">
        <f aca="false">ROUND(G33*(1+$H$13),2)</f>
        <v>0</v>
      </c>
      <c r="I33" s="28" t="n">
        <f aca="false">ROUND(H33*F33,2)</f>
        <v>0</v>
      </c>
    </row>
    <row r="34" customFormat="false" ht="63.75" hidden="false" customHeight="false" outlineLevel="0" collapsed="false">
      <c r="A34" s="22" t="s">
        <v>89</v>
      </c>
      <c r="B34" s="23" t="s">
        <v>20</v>
      </c>
      <c r="C34" s="23" t="s">
        <v>90</v>
      </c>
      <c r="D34" s="24" t="s">
        <v>91</v>
      </c>
      <c r="E34" s="25" t="s">
        <v>92</v>
      </c>
      <c r="F34" s="26" t="n">
        <v>11</v>
      </c>
      <c r="G34" s="27"/>
      <c r="H34" s="28" t="n">
        <f aca="false">ROUND(G34*(1+$H$13),2)</f>
        <v>0</v>
      </c>
      <c r="I34" s="28" t="n">
        <f aca="false">ROUND(H34*F34,2)</f>
        <v>0</v>
      </c>
    </row>
    <row r="35" customFormat="false" ht="51" hidden="false" customHeight="false" outlineLevel="0" collapsed="false">
      <c r="A35" s="22" t="s">
        <v>93</v>
      </c>
      <c r="B35" s="23" t="s">
        <v>20</v>
      </c>
      <c r="C35" s="23" t="s">
        <v>94</v>
      </c>
      <c r="D35" s="24" t="s">
        <v>95</v>
      </c>
      <c r="E35" s="25" t="s">
        <v>92</v>
      </c>
      <c r="F35" s="26" t="n">
        <v>42</v>
      </c>
      <c r="G35" s="27"/>
      <c r="H35" s="28" t="n">
        <f aca="false">ROUND(G35*(1+$H$13),2)</f>
        <v>0</v>
      </c>
      <c r="I35" s="28" t="n">
        <f aca="false">ROUND(H35*F35,2)</f>
        <v>0</v>
      </c>
    </row>
    <row r="36" customFormat="false" ht="25.5" hidden="false" customHeight="false" outlineLevel="0" collapsed="false">
      <c r="A36" s="22" t="s">
        <v>96</v>
      </c>
      <c r="B36" s="23" t="s">
        <v>34</v>
      </c>
      <c r="C36" s="23" t="s">
        <v>97</v>
      </c>
      <c r="D36" s="24" t="s">
        <v>98</v>
      </c>
      <c r="E36" s="25" t="s">
        <v>92</v>
      </c>
      <c r="F36" s="26" t="n">
        <v>7</v>
      </c>
      <c r="G36" s="27"/>
      <c r="H36" s="28" t="n">
        <f aca="false">ROUND(G36*(1+$H$13),2)</f>
        <v>0</v>
      </c>
      <c r="I36" s="28" t="n">
        <f aca="false">ROUND(H36*F36,2)</f>
        <v>0</v>
      </c>
    </row>
    <row r="37" customFormat="false" ht="38.25" hidden="false" customHeight="false" outlineLevel="0" collapsed="false">
      <c r="A37" s="22" t="s">
        <v>99</v>
      </c>
      <c r="B37" s="23" t="s">
        <v>34</v>
      </c>
      <c r="C37" s="23" t="s">
        <v>100</v>
      </c>
      <c r="D37" s="24" t="s">
        <v>101</v>
      </c>
      <c r="E37" s="25" t="s">
        <v>27</v>
      </c>
      <c r="F37" s="26" t="n">
        <v>81</v>
      </c>
      <c r="G37" s="27"/>
      <c r="H37" s="28" t="n">
        <f aca="false">ROUND(G37*(1+$H$13),2)</f>
        <v>0</v>
      </c>
      <c r="I37" s="28" t="n">
        <f aca="false">ROUND(H37*F37,2)</f>
        <v>0</v>
      </c>
    </row>
    <row r="38" customFormat="false" ht="51" hidden="false" customHeight="false" outlineLevel="0" collapsed="false">
      <c r="A38" s="22" t="s">
        <v>102</v>
      </c>
      <c r="B38" s="23" t="s">
        <v>20</v>
      </c>
      <c r="C38" s="23" t="s">
        <v>103</v>
      </c>
      <c r="D38" s="24" t="s">
        <v>104</v>
      </c>
      <c r="E38" s="25" t="s">
        <v>37</v>
      </c>
      <c r="F38" s="26" t="n">
        <v>72</v>
      </c>
      <c r="G38" s="27"/>
      <c r="H38" s="28" t="n">
        <f aca="false">ROUND(G38*(1+$H$13),2)</f>
        <v>0</v>
      </c>
      <c r="I38" s="28" t="n">
        <f aca="false">ROUND(H38*F38,2)</f>
        <v>0</v>
      </c>
    </row>
    <row r="39" customFormat="false" ht="25.5" hidden="false" customHeight="false" outlineLevel="0" collapsed="false">
      <c r="A39" s="22" t="s">
        <v>105</v>
      </c>
      <c r="B39" s="23" t="s">
        <v>34</v>
      </c>
      <c r="C39" s="23" t="s">
        <v>106</v>
      </c>
      <c r="D39" s="24" t="s">
        <v>107</v>
      </c>
      <c r="E39" s="25" t="s">
        <v>37</v>
      </c>
      <c r="F39" s="26" t="n">
        <v>9</v>
      </c>
      <c r="G39" s="27"/>
      <c r="H39" s="28" t="n">
        <f aca="false">ROUND(G39*(1+$H$13),2)</f>
        <v>0</v>
      </c>
      <c r="I39" s="28" t="n">
        <f aca="false">ROUND(H39*F39,2)</f>
        <v>0</v>
      </c>
    </row>
    <row r="40" customFormat="false" ht="38.25" hidden="false" customHeight="false" outlineLevel="0" collapsed="false">
      <c r="A40" s="22" t="s">
        <v>108</v>
      </c>
      <c r="B40" s="23" t="s">
        <v>20</v>
      </c>
      <c r="C40" s="23" t="s">
        <v>109</v>
      </c>
      <c r="D40" s="24" t="s">
        <v>110</v>
      </c>
      <c r="E40" s="25" t="s">
        <v>27</v>
      </c>
      <c r="F40" s="26" t="n">
        <v>90</v>
      </c>
      <c r="G40" s="27"/>
      <c r="H40" s="28" t="n">
        <f aca="false">ROUND(G40*(1+$H$13),2)</f>
        <v>0</v>
      </c>
      <c r="I40" s="28" t="n">
        <f aca="false">ROUND(H40*F40,2)</f>
        <v>0</v>
      </c>
    </row>
    <row r="41" customFormat="false" ht="25.5" hidden="false" customHeight="false" outlineLevel="0" collapsed="false">
      <c r="A41" s="22" t="s">
        <v>111</v>
      </c>
      <c r="B41" s="23" t="s">
        <v>34</v>
      </c>
      <c r="C41" s="23" t="s">
        <v>112</v>
      </c>
      <c r="D41" s="24" t="s">
        <v>113</v>
      </c>
      <c r="E41" s="25" t="s">
        <v>37</v>
      </c>
      <c r="F41" s="26" t="n">
        <v>72</v>
      </c>
      <c r="G41" s="27"/>
      <c r="H41" s="28" t="n">
        <f aca="false">ROUND(G41*(1+$H$13),2)</f>
        <v>0</v>
      </c>
      <c r="I41" s="28" t="n">
        <f aca="false">ROUND(H41*F41,2)</f>
        <v>0</v>
      </c>
    </row>
    <row r="42" customFormat="false" ht="25.5" hidden="false" customHeight="false" outlineLevel="0" collapsed="false">
      <c r="A42" s="22" t="s">
        <v>114</v>
      </c>
      <c r="B42" s="23" t="s">
        <v>34</v>
      </c>
      <c r="C42" s="23" t="s">
        <v>115</v>
      </c>
      <c r="D42" s="24" t="s">
        <v>116</v>
      </c>
      <c r="E42" s="25" t="s">
        <v>27</v>
      </c>
      <c r="F42" s="26" t="n">
        <v>183</v>
      </c>
      <c r="G42" s="27"/>
      <c r="H42" s="28" t="n">
        <f aca="false">ROUND(G42*(1+$H$13),2)</f>
        <v>0</v>
      </c>
      <c r="I42" s="28" t="n">
        <f aca="false">ROUND(H42*F42,2)</f>
        <v>0</v>
      </c>
    </row>
    <row r="43" customFormat="false" ht="25.5" hidden="false" customHeight="false" outlineLevel="0" collapsed="false">
      <c r="A43" s="22" t="s">
        <v>117</v>
      </c>
      <c r="B43" s="23" t="s">
        <v>118</v>
      </c>
      <c r="C43" s="23" t="s">
        <v>119</v>
      </c>
      <c r="D43" s="24" t="s">
        <v>120</v>
      </c>
      <c r="E43" s="25" t="s">
        <v>37</v>
      </c>
      <c r="F43" s="26" t="n">
        <v>49.13</v>
      </c>
      <c r="G43" s="27"/>
      <c r="H43" s="28" t="n">
        <f aca="false">ROUND(G43*(1+$H$13),2)</f>
        <v>0</v>
      </c>
      <c r="I43" s="28" t="n">
        <f aca="false">ROUND(H43*F43,2)</f>
        <v>0</v>
      </c>
    </row>
    <row r="44" customFormat="false" ht="51" hidden="false" customHeight="false" outlineLevel="0" collapsed="false">
      <c r="A44" s="22" t="s">
        <v>121</v>
      </c>
      <c r="B44" s="23" t="s">
        <v>20</v>
      </c>
      <c r="C44" s="23" t="s">
        <v>122</v>
      </c>
      <c r="D44" s="24" t="s">
        <v>123</v>
      </c>
      <c r="E44" s="25" t="s">
        <v>124</v>
      </c>
      <c r="F44" s="26" t="n">
        <v>4234</v>
      </c>
      <c r="G44" s="27"/>
      <c r="H44" s="28" t="n">
        <f aca="false">ROUND(G44*(1+$H$13),2)</f>
        <v>0</v>
      </c>
      <c r="I44" s="28" t="n">
        <f aca="false">ROUND(H44*F44,2)</f>
        <v>0</v>
      </c>
    </row>
    <row r="45" customFormat="false" ht="25.5" hidden="false" customHeight="false" outlineLevel="0" collapsed="false">
      <c r="A45" s="22" t="s">
        <v>125</v>
      </c>
      <c r="B45" s="23" t="s">
        <v>34</v>
      </c>
      <c r="C45" s="23" t="s">
        <v>126</v>
      </c>
      <c r="D45" s="24" t="s">
        <v>127</v>
      </c>
      <c r="E45" s="25" t="s">
        <v>92</v>
      </c>
      <c r="F45" s="26" t="n">
        <v>2</v>
      </c>
      <c r="G45" s="27"/>
      <c r="H45" s="28" t="n">
        <f aca="false">ROUND(G45*(1+$H$13),2)</f>
        <v>0</v>
      </c>
      <c r="I45" s="28" t="n">
        <f aca="false">ROUND(H45*F45,2)</f>
        <v>0</v>
      </c>
    </row>
    <row r="46" s="21" customFormat="true" ht="15" hidden="false" customHeight="false" outlineLevel="0" collapsed="false">
      <c r="A46" s="14" t="s">
        <v>128</v>
      </c>
      <c r="B46" s="15" t="s">
        <v>20</v>
      </c>
      <c r="C46" s="15"/>
      <c r="D46" s="16" t="s">
        <v>129</v>
      </c>
      <c r="E46" s="17"/>
      <c r="F46" s="18"/>
      <c r="G46" s="19"/>
      <c r="H46" s="20"/>
      <c r="I46" s="20" t="n">
        <f aca="false">SUM(I47:I53)</f>
        <v>0</v>
      </c>
    </row>
    <row r="47" customFormat="false" ht="51" hidden="false" customHeight="false" outlineLevel="0" collapsed="false">
      <c r="A47" s="22" t="s">
        <v>130</v>
      </c>
      <c r="B47" s="23" t="s">
        <v>20</v>
      </c>
      <c r="C47" s="23" t="s">
        <v>131</v>
      </c>
      <c r="D47" s="24" t="s">
        <v>132</v>
      </c>
      <c r="E47" s="25" t="s">
        <v>37</v>
      </c>
      <c r="F47" s="26" t="n">
        <v>0.31</v>
      </c>
      <c r="G47" s="27"/>
      <c r="H47" s="28" t="n">
        <f aca="false">ROUND(G47*(1+$H$13),2)</f>
        <v>0</v>
      </c>
      <c r="I47" s="28" t="n">
        <f aca="false">ROUND(H47*F47,2)</f>
        <v>0</v>
      </c>
    </row>
    <row r="48" customFormat="false" ht="38.25" hidden="false" customHeight="false" outlineLevel="0" collapsed="false">
      <c r="A48" s="22" t="s">
        <v>133</v>
      </c>
      <c r="B48" s="23" t="s">
        <v>20</v>
      </c>
      <c r="C48" s="23" t="s">
        <v>134</v>
      </c>
      <c r="D48" s="24" t="s">
        <v>135</v>
      </c>
      <c r="E48" s="25" t="s">
        <v>37</v>
      </c>
      <c r="F48" s="26" t="n">
        <v>1.45</v>
      </c>
      <c r="G48" s="27"/>
      <c r="H48" s="28" t="n">
        <f aca="false">ROUND(G48*(1+$H$13),2)</f>
        <v>0</v>
      </c>
      <c r="I48" s="28" t="n">
        <f aca="false">ROUND(H48*F48,2)</f>
        <v>0</v>
      </c>
    </row>
    <row r="49" customFormat="false" ht="63.75" hidden="false" customHeight="false" outlineLevel="0" collapsed="false">
      <c r="A49" s="22" t="s">
        <v>136</v>
      </c>
      <c r="B49" s="23" t="s">
        <v>20</v>
      </c>
      <c r="C49" s="23" t="s">
        <v>137</v>
      </c>
      <c r="D49" s="24" t="s">
        <v>138</v>
      </c>
      <c r="E49" s="25" t="s">
        <v>27</v>
      </c>
      <c r="F49" s="26" t="n">
        <v>11.93</v>
      </c>
      <c r="G49" s="27"/>
      <c r="H49" s="28" t="n">
        <f aca="false">ROUND(G49*(1+$H$13),2)</f>
        <v>0</v>
      </c>
      <c r="I49" s="28" t="n">
        <f aca="false">ROUND(H49*F49,2)</f>
        <v>0</v>
      </c>
    </row>
    <row r="50" customFormat="false" ht="15" hidden="false" customHeight="false" outlineLevel="0" collapsed="false">
      <c r="A50" s="22" t="s">
        <v>139</v>
      </c>
      <c r="B50" s="23" t="s">
        <v>34</v>
      </c>
      <c r="C50" s="23" t="s">
        <v>140</v>
      </c>
      <c r="D50" s="24" t="s">
        <v>141</v>
      </c>
      <c r="E50" s="25" t="s">
        <v>27</v>
      </c>
      <c r="F50" s="26" t="n">
        <v>11.98</v>
      </c>
      <c r="G50" s="27"/>
      <c r="H50" s="28" t="n">
        <f aca="false">ROUND(G50*(1+$H$13),2)</f>
        <v>0</v>
      </c>
      <c r="I50" s="28" t="n">
        <f aca="false">ROUND(H50*F50,2)</f>
        <v>0</v>
      </c>
    </row>
    <row r="51" customFormat="false" ht="51" hidden="false" customHeight="false" outlineLevel="0" collapsed="false">
      <c r="A51" s="22" t="s">
        <v>142</v>
      </c>
      <c r="B51" s="23" t="s">
        <v>20</v>
      </c>
      <c r="C51" s="23" t="s">
        <v>143</v>
      </c>
      <c r="D51" s="24" t="s">
        <v>144</v>
      </c>
      <c r="E51" s="25" t="s">
        <v>37</v>
      </c>
      <c r="F51" s="26" t="n">
        <v>1.11</v>
      </c>
      <c r="G51" s="27"/>
      <c r="H51" s="28" t="n">
        <f aca="false">ROUND(G51*(1+$H$13),2)</f>
        <v>0</v>
      </c>
      <c r="I51" s="28" t="n">
        <f aca="false">ROUND(H51*F51,2)</f>
        <v>0</v>
      </c>
    </row>
    <row r="52" customFormat="false" ht="63.75" hidden="false" customHeight="false" outlineLevel="0" collapsed="false">
      <c r="A52" s="22" t="s">
        <v>145</v>
      </c>
      <c r="B52" s="23" t="s">
        <v>20</v>
      </c>
      <c r="C52" s="23" t="s">
        <v>146</v>
      </c>
      <c r="D52" s="24" t="s">
        <v>147</v>
      </c>
      <c r="E52" s="25" t="s">
        <v>27</v>
      </c>
      <c r="F52" s="26" t="n">
        <v>8.13</v>
      </c>
      <c r="G52" s="27"/>
      <c r="H52" s="28" t="n">
        <f aca="false">ROUND(G52*(1+$H$13),2)</f>
        <v>0</v>
      </c>
      <c r="I52" s="28" t="n">
        <f aca="false">ROUND(H52*F52,2)</f>
        <v>0</v>
      </c>
    </row>
    <row r="53" customFormat="false" ht="38.25" hidden="false" customHeight="false" outlineLevel="0" collapsed="false">
      <c r="A53" s="22" t="s">
        <v>148</v>
      </c>
      <c r="B53" s="23" t="s">
        <v>20</v>
      </c>
      <c r="C53" s="23" t="s">
        <v>149</v>
      </c>
      <c r="D53" s="24" t="s">
        <v>150</v>
      </c>
      <c r="E53" s="25" t="s">
        <v>37</v>
      </c>
      <c r="F53" s="26" t="n">
        <v>0.16</v>
      </c>
      <c r="G53" s="27"/>
      <c r="H53" s="28" t="n">
        <f aca="false">ROUND(G53*(1+$H$13),2)</f>
        <v>0</v>
      </c>
      <c r="I53" s="28" t="n">
        <f aca="false">ROUND(H53*F53,2)</f>
        <v>0</v>
      </c>
    </row>
    <row r="54" s="21" customFormat="true" ht="15" hidden="false" customHeight="false" outlineLevel="0" collapsed="false">
      <c r="A54" s="14" t="s">
        <v>151</v>
      </c>
      <c r="B54" s="15" t="s">
        <v>20</v>
      </c>
      <c r="C54" s="15"/>
      <c r="D54" s="16" t="s">
        <v>152</v>
      </c>
      <c r="E54" s="17"/>
      <c r="F54" s="18"/>
      <c r="G54" s="19"/>
      <c r="H54" s="20"/>
      <c r="I54" s="20" t="n">
        <f aca="false">SUM(I55:I60)</f>
        <v>0</v>
      </c>
    </row>
    <row r="55" customFormat="false" ht="51" hidden="false" customHeight="false" outlineLevel="0" collapsed="false">
      <c r="A55" s="22" t="s">
        <v>153</v>
      </c>
      <c r="B55" s="23" t="s">
        <v>20</v>
      </c>
      <c r="C55" s="23" t="s">
        <v>103</v>
      </c>
      <c r="D55" s="24" t="s">
        <v>104</v>
      </c>
      <c r="E55" s="25" t="s">
        <v>37</v>
      </c>
      <c r="F55" s="26" t="n">
        <v>47.02</v>
      </c>
      <c r="G55" s="27"/>
      <c r="H55" s="28" t="n">
        <f aca="false">ROUND(G55*(1+$H$13),2)</f>
        <v>0</v>
      </c>
      <c r="I55" s="28" t="n">
        <f aca="false">ROUND(H55*F55,2)</f>
        <v>0</v>
      </c>
    </row>
    <row r="56" customFormat="false" ht="51" hidden="false" customHeight="false" outlineLevel="0" collapsed="false">
      <c r="A56" s="22" t="s">
        <v>154</v>
      </c>
      <c r="B56" s="23" t="s">
        <v>20</v>
      </c>
      <c r="C56" s="23" t="s">
        <v>155</v>
      </c>
      <c r="D56" s="24" t="s">
        <v>156</v>
      </c>
      <c r="E56" s="25" t="s">
        <v>37</v>
      </c>
      <c r="F56" s="26" t="n">
        <v>47.02</v>
      </c>
      <c r="G56" s="27"/>
      <c r="H56" s="28" t="n">
        <f aca="false">ROUND(G56*(1+$H$13),2)</f>
        <v>0</v>
      </c>
      <c r="I56" s="28" t="n">
        <f aca="false">ROUND(H56*F56,2)</f>
        <v>0</v>
      </c>
    </row>
    <row r="57" customFormat="false" ht="38.25" hidden="false" customHeight="false" outlineLevel="0" collapsed="false">
      <c r="A57" s="22" t="s">
        <v>157</v>
      </c>
      <c r="B57" s="23" t="s">
        <v>20</v>
      </c>
      <c r="C57" s="23" t="s">
        <v>158</v>
      </c>
      <c r="D57" s="24" t="s">
        <v>159</v>
      </c>
      <c r="E57" s="25" t="s">
        <v>59</v>
      </c>
      <c r="F57" s="26" t="n">
        <v>441.99</v>
      </c>
      <c r="G57" s="27"/>
      <c r="H57" s="28" t="n">
        <f aca="false">ROUND(G57*(1+$H$13),2)</f>
        <v>0</v>
      </c>
      <c r="I57" s="28" t="n">
        <f aca="false">ROUND(H57*F57,2)</f>
        <v>0</v>
      </c>
    </row>
    <row r="58" customFormat="false" ht="15" hidden="false" customHeight="false" outlineLevel="0" collapsed="false">
      <c r="A58" s="22" t="s">
        <v>160</v>
      </c>
      <c r="B58" s="23" t="s">
        <v>34</v>
      </c>
      <c r="C58" s="23" t="s">
        <v>106</v>
      </c>
      <c r="D58" s="24" t="s">
        <v>107</v>
      </c>
      <c r="E58" s="25" t="s">
        <v>37</v>
      </c>
      <c r="F58" s="26" t="n">
        <v>4.32</v>
      </c>
      <c r="G58" s="27"/>
      <c r="H58" s="28" t="n">
        <f aca="false">ROUND(G58*(1+$H$13),2)</f>
        <v>0</v>
      </c>
      <c r="I58" s="28" t="n">
        <f aca="false">ROUND(H58*F58,2)</f>
        <v>0</v>
      </c>
    </row>
    <row r="59" customFormat="false" ht="51" hidden="false" customHeight="false" outlineLevel="0" collapsed="false">
      <c r="A59" s="22" t="s">
        <v>161</v>
      </c>
      <c r="B59" s="23" t="s">
        <v>20</v>
      </c>
      <c r="C59" s="23" t="s">
        <v>131</v>
      </c>
      <c r="D59" s="24" t="s">
        <v>132</v>
      </c>
      <c r="E59" s="25" t="s">
        <v>37</v>
      </c>
      <c r="F59" s="26" t="n">
        <v>2.16</v>
      </c>
      <c r="G59" s="27"/>
      <c r="H59" s="28" t="n">
        <f aca="false">ROUND(G59*(1+$H$13),2)</f>
        <v>0</v>
      </c>
      <c r="I59" s="28" t="n">
        <f aca="false">ROUND(H59*F59,2)</f>
        <v>0</v>
      </c>
    </row>
    <row r="60" customFormat="false" ht="76.5" hidden="false" customHeight="false" outlineLevel="0" collapsed="false">
      <c r="A60" s="22" t="s">
        <v>162</v>
      </c>
      <c r="B60" s="23" t="s">
        <v>20</v>
      </c>
      <c r="C60" s="23" t="s">
        <v>163</v>
      </c>
      <c r="D60" s="24" t="s">
        <v>164</v>
      </c>
      <c r="E60" s="25" t="s">
        <v>27</v>
      </c>
      <c r="F60" s="26" t="n">
        <v>65.56</v>
      </c>
      <c r="G60" s="27"/>
      <c r="H60" s="28" t="n">
        <f aca="false">ROUND(G60*(1+$H$13),2)</f>
        <v>0</v>
      </c>
      <c r="I60" s="28" t="n">
        <f aca="false">ROUND(H60*F60,2)</f>
        <v>0</v>
      </c>
    </row>
    <row r="61" s="21" customFormat="true" ht="15" hidden="false" customHeight="false" outlineLevel="0" collapsed="false">
      <c r="A61" s="14" t="s">
        <v>165</v>
      </c>
      <c r="B61" s="15" t="s">
        <v>20</v>
      </c>
      <c r="C61" s="15"/>
      <c r="D61" s="16" t="s">
        <v>166</v>
      </c>
      <c r="E61" s="17"/>
      <c r="F61" s="18"/>
      <c r="G61" s="19"/>
      <c r="H61" s="20"/>
      <c r="I61" s="20" t="n">
        <f aca="false">SUM(I62:I69)</f>
        <v>0</v>
      </c>
    </row>
    <row r="62" customFormat="false" ht="38.25" hidden="false" customHeight="false" outlineLevel="0" collapsed="false">
      <c r="A62" s="22" t="s">
        <v>167</v>
      </c>
      <c r="B62" s="23" t="s">
        <v>20</v>
      </c>
      <c r="C62" s="23" t="s">
        <v>168</v>
      </c>
      <c r="D62" s="24" t="s">
        <v>169</v>
      </c>
      <c r="E62" s="25" t="s">
        <v>27</v>
      </c>
      <c r="F62" s="26" t="n">
        <v>4987.45</v>
      </c>
      <c r="G62" s="27"/>
      <c r="H62" s="28" t="n">
        <f aca="false">ROUND(G62*(1+$H$13),2)</f>
        <v>0</v>
      </c>
      <c r="I62" s="28" t="n">
        <f aca="false">ROUND(H62*F62,2)</f>
        <v>0</v>
      </c>
    </row>
    <row r="63" customFormat="false" ht="38.25" hidden="false" customHeight="false" outlineLevel="0" collapsed="false">
      <c r="A63" s="22" t="s">
        <v>170</v>
      </c>
      <c r="B63" s="23" t="s">
        <v>20</v>
      </c>
      <c r="C63" s="23" t="s">
        <v>171</v>
      </c>
      <c r="D63" s="24" t="s">
        <v>172</v>
      </c>
      <c r="E63" s="25" t="s">
        <v>37</v>
      </c>
      <c r="F63" s="26" t="n">
        <v>880.79</v>
      </c>
      <c r="G63" s="27"/>
      <c r="H63" s="28" t="n">
        <f aca="false">ROUND(G63*(1+$H$13),2)</f>
        <v>0</v>
      </c>
      <c r="I63" s="28" t="n">
        <f aca="false">ROUND(H63*F63,2)</f>
        <v>0</v>
      </c>
    </row>
    <row r="64" customFormat="false" ht="51" hidden="false" customHeight="false" outlineLevel="0" collapsed="false">
      <c r="A64" s="22" t="s">
        <v>173</v>
      </c>
      <c r="B64" s="23" t="s">
        <v>20</v>
      </c>
      <c r="C64" s="23" t="s">
        <v>174</v>
      </c>
      <c r="D64" s="24" t="s">
        <v>175</v>
      </c>
      <c r="E64" s="25" t="s">
        <v>37</v>
      </c>
      <c r="F64" s="26" t="n">
        <v>880.79</v>
      </c>
      <c r="G64" s="27"/>
      <c r="H64" s="28" t="n">
        <f aca="false">ROUND(G64*(1+$H$13),2)</f>
        <v>0</v>
      </c>
      <c r="I64" s="28" t="n">
        <f aca="false">ROUND(H64*F64,2)</f>
        <v>0</v>
      </c>
    </row>
    <row r="65" customFormat="false" ht="15" hidden="false" customHeight="false" outlineLevel="0" collapsed="false">
      <c r="A65" s="22" t="s">
        <v>176</v>
      </c>
      <c r="B65" s="23" t="s">
        <v>20</v>
      </c>
      <c r="C65" s="23" t="s">
        <v>177</v>
      </c>
      <c r="D65" s="24" t="s">
        <v>178</v>
      </c>
      <c r="E65" s="25" t="s">
        <v>59</v>
      </c>
      <c r="F65" s="26" t="n">
        <v>10763.25</v>
      </c>
      <c r="G65" s="27"/>
      <c r="H65" s="28" t="n">
        <f aca="false">ROUND(G65*(1+$H$13),2)</f>
        <v>0</v>
      </c>
      <c r="I65" s="28" t="n">
        <f aca="false">ROUND(H65*F65,2)</f>
        <v>0</v>
      </c>
    </row>
    <row r="66" customFormat="false" ht="38.25" hidden="false" customHeight="false" outlineLevel="0" collapsed="false">
      <c r="A66" s="22" t="s">
        <v>179</v>
      </c>
      <c r="B66" s="23" t="s">
        <v>34</v>
      </c>
      <c r="C66" s="23" t="s">
        <v>180</v>
      </c>
      <c r="D66" s="24" t="s">
        <v>181</v>
      </c>
      <c r="E66" s="25" t="s">
        <v>79</v>
      </c>
      <c r="F66" s="26" t="n">
        <v>897.12</v>
      </c>
      <c r="G66" s="27"/>
      <c r="H66" s="28" t="n">
        <f aca="false">ROUND(G66*(1+$H$13),2)</f>
        <v>0</v>
      </c>
      <c r="I66" s="28" t="n">
        <f aca="false">ROUND(H66*F66,2)</f>
        <v>0</v>
      </c>
    </row>
    <row r="67" customFormat="false" ht="25.5" hidden="false" customHeight="false" outlineLevel="0" collapsed="false">
      <c r="A67" s="22" t="s">
        <v>182</v>
      </c>
      <c r="B67" s="23" t="s">
        <v>34</v>
      </c>
      <c r="C67" s="23" t="s">
        <v>183</v>
      </c>
      <c r="D67" s="24" t="s">
        <v>184</v>
      </c>
      <c r="E67" s="25" t="s">
        <v>37</v>
      </c>
      <c r="F67" s="26" t="n">
        <v>52.48</v>
      </c>
      <c r="G67" s="27"/>
      <c r="H67" s="28" t="n">
        <f aca="false">ROUND(G67*(1+$H$13),2)</f>
        <v>0</v>
      </c>
      <c r="I67" s="28" t="n">
        <f aca="false">ROUND(H67*F67,2)</f>
        <v>0</v>
      </c>
    </row>
    <row r="68" customFormat="false" ht="38.25" hidden="false" customHeight="false" outlineLevel="0" collapsed="false">
      <c r="A68" s="22" t="s">
        <v>185</v>
      </c>
      <c r="B68" s="23" t="s">
        <v>20</v>
      </c>
      <c r="C68" s="23" t="s">
        <v>186</v>
      </c>
      <c r="D68" s="24" t="s">
        <v>187</v>
      </c>
      <c r="E68" s="25" t="s">
        <v>27</v>
      </c>
      <c r="F68" s="26" t="n">
        <v>1845.97</v>
      </c>
      <c r="G68" s="27"/>
      <c r="H68" s="28" t="n">
        <f aca="false">ROUND(G68*(1+$H$13),2)</f>
        <v>0</v>
      </c>
      <c r="I68" s="28" t="n">
        <f aca="false">ROUND(H68*F68,2)</f>
        <v>0</v>
      </c>
    </row>
    <row r="69" customFormat="false" ht="51" hidden="false" customHeight="false" outlineLevel="0" collapsed="false">
      <c r="A69" s="22" t="s">
        <v>188</v>
      </c>
      <c r="B69" s="23" t="s">
        <v>20</v>
      </c>
      <c r="C69" s="23" t="s">
        <v>189</v>
      </c>
      <c r="D69" s="24" t="s">
        <v>190</v>
      </c>
      <c r="E69" s="25" t="s">
        <v>37</v>
      </c>
      <c r="F69" s="26" t="n">
        <v>129.22</v>
      </c>
      <c r="G69" s="27"/>
      <c r="H69" s="28" t="n">
        <f aca="false">ROUND(G69*(1+$H$13),2)</f>
        <v>0</v>
      </c>
      <c r="I69" s="28" t="n">
        <f aca="false">ROUND(H69*F69,2)</f>
        <v>0</v>
      </c>
    </row>
    <row r="70" s="21" customFormat="true" ht="15" hidden="false" customHeight="false" outlineLevel="0" collapsed="false">
      <c r="A70" s="14" t="s">
        <v>191</v>
      </c>
      <c r="B70" s="15" t="s">
        <v>20</v>
      </c>
      <c r="C70" s="15"/>
      <c r="D70" s="16" t="s">
        <v>192</v>
      </c>
      <c r="E70" s="17"/>
      <c r="F70" s="18"/>
      <c r="G70" s="19"/>
      <c r="H70" s="20"/>
      <c r="I70" s="20" t="n">
        <f aca="false">I71+I76</f>
        <v>0</v>
      </c>
    </row>
    <row r="71" s="21" customFormat="true" ht="25.5" hidden="false" customHeight="false" outlineLevel="0" collapsed="false">
      <c r="A71" s="14" t="s">
        <v>193</v>
      </c>
      <c r="B71" s="15" t="s">
        <v>20</v>
      </c>
      <c r="C71" s="15"/>
      <c r="D71" s="16" t="s">
        <v>29</v>
      </c>
      <c r="E71" s="17"/>
      <c r="F71" s="18"/>
      <c r="G71" s="19"/>
      <c r="H71" s="20"/>
      <c r="I71" s="20" t="n">
        <f aca="false">SUM(I72:I75)</f>
        <v>0</v>
      </c>
    </row>
    <row r="72" customFormat="false" ht="15" hidden="false" customHeight="false" outlineLevel="0" collapsed="false">
      <c r="A72" s="22" t="s">
        <v>194</v>
      </c>
      <c r="B72" s="23" t="s">
        <v>34</v>
      </c>
      <c r="C72" s="23" t="s">
        <v>35</v>
      </c>
      <c r="D72" s="24" t="s">
        <v>36</v>
      </c>
      <c r="E72" s="25" t="s">
        <v>37</v>
      </c>
      <c r="F72" s="26" t="n">
        <v>14.82</v>
      </c>
      <c r="G72" s="27"/>
      <c r="H72" s="28" t="n">
        <f aca="false">ROUND(G72*(1+$H$13),2)</f>
        <v>0</v>
      </c>
      <c r="I72" s="28" t="n">
        <f aca="false">ROUND(H72*F72,2)</f>
        <v>0</v>
      </c>
    </row>
    <row r="73" customFormat="false" ht="38.25" hidden="false" customHeight="false" outlineLevel="0" collapsed="false">
      <c r="A73" s="22" t="s">
        <v>195</v>
      </c>
      <c r="B73" s="23" t="s">
        <v>34</v>
      </c>
      <c r="C73" s="23" t="s">
        <v>39</v>
      </c>
      <c r="D73" s="24" t="s">
        <v>40</v>
      </c>
      <c r="E73" s="25" t="s">
        <v>27</v>
      </c>
      <c r="F73" s="26" t="n">
        <v>295.66</v>
      </c>
      <c r="G73" s="27"/>
      <c r="H73" s="28" t="n">
        <f aca="false">ROUND(G73*(1+$H$13),2)</f>
        <v>0</v>
      </c>
      <c r="I73" s="28" t="n">
        <f aca="false">ROUND(H73*F73,2)</f>
        <v>0</v>
      </c>
    </row>
    <row r="74" customFormat="false" ht="25.5" hidden="false" customHeight="false" outlineLevel="0" collapsed="false">
      <c r="A74" s="22" t="s">
        <v>196</v>
      </c>
      <c r="B74" s="23" t="s">
        <v>20</v>
      </c>
      <c r="C74" s="23" t="s">
        <v>51</v>
      </c>
      <c r="D74" s="24" t="s">
        <v>52</v>
      </c>
      <c r="E74" s="25" t="s">
        <v>37</v>
      </c>
      <c r="F74" s="26" t="n">
        <v>66.9</v>
      </c>
      <c r="G74" s="27"/>
      <c r="H74" s="28" t="n">
        <f aca="false">ROUND(G74*(1+$H$13),2)</f>
        <v>0</v>
      </c>
      <c r="I74" s="28" t="n">
        <f aca="false">ROUND(H74*F74,2)</f>
        <v>0</v>
      </c>
    </row>
    <row r="75" customFormat="false" ht="15" hidden="false" customHeight="false" outlineLevel="0" collapsed="false">
      <c r="A75" s="22" t="s">
        <v>197</v>
      </c>
      <c r="B75" s="23" t="s">
        <v>34</v>
      </c>
      <c r="C75" s="23" t="s">
        <v>57</v>
      </c>
      <c r="D75" s="24" t="s">
        <v>58</v>
      </c>
      <c r="E75" s="25" t="s">
        <v>59</v>
      </c>
      <c r="F75" s="26" t="n">
        <v>1026.25</v>
      </c>
      <c r="G75" s="27"/>
      <c r="H75" s="28" t="n">
        <f aca="false">ROUND(G75*(1+$H$13),2)</f>
        <v>0</v>
      </c>
      <c r="I75" s="28" t="n">
        <f aca="false">ROUND(H75*F75,2)</f>
        <v>0</v>
      </c>
    </row>
    <row r="76" s="21" customFormat="true" ht="15" hidden="false" customHeight="false" outlineLevel="0" collapsed="false">
      <c r="A76" s="14" t="s">
        <v>198</v>
      </c>
      <c r="B76" s="15" t="s">
        <v>20</v>
      </c>
      <c r="C76" s="15"/>
      <c r="D76" s="16" t="s">
        <v>166</v>
      </c>
      <c r="E76" s="17"/>
      <c r="F76" s="18"/>
      <c r="G76" s="19"/>
      <c r="H76" s="20"/>
      <c r="I76" s="20" t="n">
        <f aca="false">SUM(I77+I82)</f>
        <v>0</v>
      </c>
    </row>
    <row r="77" s="21" customFormat="true" ht="15" hidden="false" customHeight="false" outlineLevel="0" collapsed="false">
      <c r="A77" s="14" t="s">
        <v>199</v>
      </c>
      <c r="B77" s="15" t="s">
        <v>20</v>
      </c>
      <c r="C77" s="15"/>
      <c r="D77" s="16" t="s">
        <v>200</v>
      </c>
      <c r="E77" s="17"/>
      <c r="F77" s="18"/>
      <c r="G77" s="19"/>
      <c r="H77" s="20"/>
      <c r="I77" s="20" t="n">
        <f aca="false">SUM(I78:I81)</f>
        <v>0</v>
      </c>
    </row>
    <row r="78" customFormat="false" ht="51" hidden="false" customHeight="false" outlineLevel="0" collapsed="false">
      <c r="A78" s="22" t="s">
        <v>201</v>
      </c>
      <c r="B78" s="23" t="s">
        <v>20</v>
      </c>
      <c r="C78" s="23" t="s">
        <v>122</v>
      </c>
      <c r="D78" s="24" t="s">
        <v>123</v>
      </c>
      <c r="E78" s="25" t="s">
        <v>124</v>
      </c>
      <c r="F78" s="26" t="n">
        <v>70</v>
      </c>
      <c r="G78" s="27"/>
      <c r="H78" s="28" t="n">
        <f aca="false">ROUND(G78*(1+$H$14),2)</f>
        <v>0</v>
      </c>
      <c r="I78" s="28" t="n">
        <f aca="false">ROUND(H78*F78,2)</f>
        <v>0</v>
      </c>
    </row>
    <row r="79" customFormat="false" ht="51" hidden="false" customHeight="false" outlineLevel="0" collapsed="false">
      <c r="A79" s="22" t="s">
        <v>202</v>
      </c>
      <c r="B79" s="23" t="s">
        <v>20</v>
      </c>
      <c r="C79" s="23" t="s">
        <v>203</v>
      </c>
      <c r="D79" s="24" t="s">
        <v>204</v>
      </c>
      <c r="E79" s="25" t="s">
        <v>124</v>
      </c>
      <c r="F79" s="26" t="n">
        <v>6</v>
      </c>
      <c r="G79" s="27"/>
      <c r="H79" s="28" t="n">
        <f aca="false">ROUND(G79*(1+$H$14),2)</f>
        <v>0</v>
      </c>
      <c r="I79" s="28" t="n">
        <f aca="false">ROUND(H79*F79,2)</f>
        <v>0</v>
      </c>
    </row>
    <row r="80" customFormat="false" ht="15" hidden="false" customHeight="false" outlineLevel="0" collapsed="false">
      <c r="A80" s="22" t="s">
        <v>205</v>
      </c>
      <c r="B80" s="23" t="s">
        <v>34</v>
      </c>
      <c r="C80" s="23" t="s">
        <v>206</v>
      </c>
      <c r="D80" s="24" t="s">
        <v>207</v>
      </c>
      <c r="E80" s="25" t="s">
        <v>27</v>
      </c>
      <c r="F80" s="26" t="n">
        <v>4.8</v>
      </c>
      <c r="G80" s="27"/>
      <c r="H80" s="28" t="n">
        <f aca="false">ROUND(G80*(1+$H$14),2)</f>
        <v>0</v>
      </c>
      <c r="I80" s="28" t="n">
        <f aca="false">ROUND(H80*F80,2)</f>
        <v>0</v>
      </c>
    </row>
    <row r="81" customFormat="false" ht="15" hidden="false" customHeight="false" outlineLevel="0" collapsed="false">
      <c r="A81" s="22" t="s">
        <v>208</v>
      </c>
      <c r="B81" s="23" t="s">
        <v>118</v>
      </c>
      <c r="C81" s="23" t="s">
        <v>209</v>
      </c>
      <c r="D81" s="24" t="s">
        <v>210</v>
      </c>
      <c r="E81" s="25" t="s">
        <v>37</v>
      </c>
      <c r="F81" s="26" t="n">
        <v>0.36</v>
      </c>
      <c r="G81" s="27"/>
      <c r="H81" s="28" t="n">
        <f aca="false">ROUND(G81*(1+$H$14),2)</f>
        <v>0</v>
      </c>
      <c r="I81" s="28" t="n">
        <f aca="false">ROUND(H81*F81,2)</f>
        <v>0</v>
      </c>
    </row>
    <row r="82" s="21" customFormat="true" ht="15" hidden="false" customHeight="false" outlineLevel="0" collapsed="false">
      <c r="A82" s="14" t="s">
        <v>211</v>
      </c>
      <c r="B82" s="15" t="s">
        <v>20</v>
      </c>
      <c r="C82" s="15"/>
      <c r="D82" s="16" t="s">
        <v>212</v>
      </c>
      <c r="E82" s="17"/>
      <c r="F82" s="18"/>
      <c r="G82" s="19"/>
      <c r="H82" s="20"/>
      <c r="I82" s="20" t="n">
        <f aca="false">SUM(I83:I90)</f>
        <v>0</v>
      </c>
    </row>
    <row r="83" customFormat="false" ht="38.25" hidden="false" customHeight="false" outlineLevel="0" collapsed="false">
      <c r="A83" s="22" t="s">
        <v>213</v>
      </c>
      <c r="B83" s="23" t="s">
        <v>20</v>
      </c>
      <c r="C83" s="23" t="s">
        <v>168</v>
      </c>
      <c r="D83" s="24" t="s">
        <v>169</v>
      </c>
      <c r="E83" s="25" t="s">
        <v>27</v>
      </c>
      <c r="F83" s="26" t="n">
        <v>290.88</v>
      </c>
      <c r="G83" s="27"/>
      <c r="H83" s="28" t="n">
        <f aca="false">ROUND(G83*(1+$H$14),2)</f>
        <v>0</v>
      </c>
      <c r="I83" s="28" t="n">
        <f aca="false">ROUND(H83*F83,2)</f>
        <v>0</v>
      </c>
    </row>
    <row r="84" customFormat="false" ht="38.25" hidden="false" customHeight="false" outlineLevel="0" collapsed="false">
      <c r="A84" s="22" t="s">
        <v>214</v>
      </c>
      <c r="B84" s="23" t="s">
        <v>20</v>
      </c>
      <c r="C84" s="23" t="s">
        <v>171</v>
      </c>
      <c r="D84" s="24" t="s">
        <v>172</v>
      </c>
      <c r="E84" s="25" t="s">
        <v>37</v>
      </c>
      <c r="F84" s="26" t="n">
        <v>51.19</v>
      </c>
      <c r="G84" s="27"/>
      <c r="H84" s="28" t="n">
        <f aca="false">ROUND(G84*(1+$H$14),2)</f>
        <v>0</v>
      </c>
      <c r="I84" s="28" t="n">
        <f aca="false">ROUND(H84*F84,2)</f>
        <v>0</v>
      </c>
    </row>
    <row r="85" customFormat="false" ht="51" hidden="false" customHeight="false" outlineLevel="0" collapsed="false">
      <c r="A85" s="22" t="s">
        <v>215</v>
      </c>
      <c r="B85" s="23" t="s">
        <v>20</v>
      </c>
      <c r="C85" s="23" t="s">
        <v>174</v>
      </c>
      <c r="D85" s="24" t="s">
        <v>175</v>
      </c>
      <c r="E85" s="25" t="s">
        <v>37</v>
      </c>
      <c r="F85" s="26" t="n">
        <v>51.19</v>
      </c>
      <c r="G85" s="27"/>
      <c r="H85" s="28" t="n">
        <f aca="false">ROUND(G85*(1+$H$14),2)</f>
        <v>0</v>
      </c>
      <c r="I85" s="28" t="n">
        <f aca="false">ROUND(H85*F85,2)</f>
        <v>0</v>
      </c>
    </row>
    <row r="86" customFormat="false" ht="15" hidden="false" customHeight="false" outlineLevel="0" collapsed="false">
      <c r="A86" s="22" t="s">
        <v>216</v>
      </c>
      <c r="B86" s="23" t="s">
        <v>20</v>
      </c>
      <c r="C86" s="23" t="s">
        <v>177</v>
      </c>
      <c r="D86" s="24" t="s">
        <v>178</v>
      </c>
      <c r="E86" s="25" t="s">
        <v>59</v>
      </c>
      <c r="F86" s="26" t="n">
        <v>625.54</v>
      </c>
      <c r="G86" s="27"/>
      <c r="H86" s="28" t="n">
        <f aca="false">ROUND(G86*(1+$H$14),2)</f>
        <v>0</v>
      </c>
      <c r="I86" s="28" t="n">
        <f aca="false">ROUND(H86*F86,2)</f>
        <v>0</v>
      </c>
    </row>
    <row r="87" customFormat="false" ht="38.25" hidden="false" customHeight="false" outlineLevel="0" collapsed="false">
      <c r="A87" s="22" t="s">
        <v>217</v>
      </c>
      <c r="B87" s="23" t="s">
        <v>34</v>
      </c>
      <c r="C87" s="23" t="s">
        <v>180</v>
      </c>
      <c r="D87" s="24" t="s">
        <v>181</v>
      </c>
      <c r="E87" s="25" t="s">
        <v>79</v>
      </c>
      <c r="F87" s="26" t="n">
        <v>10.62</v>
      </c>
      <c r="G87" s="27"/>
      <c r="H87" s="28" t="n">
        <f aca="false">ROUND(G87*(1+$H$14),2)</f>
        <v>0</v>
      </c>
      <c r="I87" s="28" t="n">
        <f aca="false">ROUND(H87*F87,2)</f>
        <v>0</v>
      </c>
    </row>
    <row r="88" customFormat="false" ht="25.5" hidden="false" customHeight="false" outlineLevel="0" collapsed="false">
      <c r="A88" s="22" t="s">
        <v>218</v>
      </c>
      <c r="B88" s="23" t="s">
        <v>34</v>
      </c>
      <c r="C88" s="23" t="s">
        <v>183</v>
      </c>
      <c r="D88" s="24" t="s">
        <v>184</v>
      </c>
      <c r="E88" s="25" t="s">
        <v>37</v>
      </c>
      <c r="F88" s="26" t="n">
        <v>0.62</v>
      </c>
      <c r="G88" s="27"/>
      <c r="H88" s="28" t="n">
        <f aca="false">ROUND(G88*(1+$H$14),2)</f>
        <v>0</v>
      </c>
      <c r="I88" s="28" t="n">
        <f aca="false">ROUND(H88*F88,2)</f>
        <v>0</v>
      </c>
    </row>
    <row r="89" customFormat="false" ht="51" hidden="false" customHeight="false" outlineLevel="0" collapsed="false">
      <c r="A89" s="22" t="s">
        <v>219</v>
      </c>
      <c r="B89" s="23" t="s">
        <v>20</v>
      </c>
      <c r="C89" s="23" t="s">
        <v>189</v>
      </c>
      <c r="D89" s="24" t="s">
        <v>190</v>
      </c>
      <c r="E89" s="25" t="s">
        <v>37</v>
      </c>
      <c r="F89" s="26" t="n">
        <v>9.91</v>
      </c>
      <c r="G89" s="27"/>
      <c r="H89" s="28" t="n">
        <f aca="false">ROUND(G89*(1+$H$14),2)</f>
        <v>0</v>
      </c>
      <c r="I89" s="28" t="n">
        <f aca="false">ROUND(H89*F89,2)</f>
        <v>0</v>
      </c>
    </row>
    <row r="90" customFormat="false" ht="38.25" hidden="false" customHeight="false" outlineLevel="0" collapsed="false">
      <c r="A90" s="22" t="s">
        <v>220</v>
      </c>
      <c r="B90" s="23" t="s">
        <v>20</v>
      </c>
      <c r="C90" s="23" t="s">
        <v>186</v>
      </c>
      <c r="D90" s="24" t="s">
        <v>187</v>
      </c>
      <c r="E90" s="25" t="s">
        <v>27</v>
      </c>
      <c r="F90" s="26" t="n">
        <v>141.6</v>
      </c>
      <c r="G90" s="27"/>
      <c r="H90" s="28" t="n">
        <f aca="false">ROUND(G90*(1+$H$14),2)</f>
        <v>0</v>
      </c>
      <c r="I90" s="28" t="n">
        <f aca="false">ROUND(H90*F90,2)</f>
        <v>0</v>
      </c>
    </row>
    <row r="91" s="21" customFormat="true" ht="15" hidden="false" customHeight="false" outlineLevel="0" collapsed="false">
      <c r="A91" s="14" t="s">
        <v>221</v>
      </c>
      <c r="B91" s="15" t="s">
        <v>20</v>
      </c>
      <c r="C91" s="15"/>
      <c r="D91" s="16" t="s">
        <v>222</v>
      </c>
      <c r="E91" s="17"/>
      <c r="F91" s="18"/>
      <c r="G91" s="19"/>
      <c r="H91" s="20"/>
      <c r="I91" s="20" t="n">
        <f aca="false">I92+I97</f>
        <v>0</v>
      </c>
    </row>
    <row r="92" s="21" customFormat="true" ht="25.5" hidden="false" customHeight="false" outlineLevel="0" collapsed="false">
      <c r="A92" s="14" t="s">
        <v>223</v>
      </c>
      <c r="B92" s="15" t="s">
        <v>20</v>
      </c>
      <c r="C92" s="15"/>
      <c r="D92" s="16" t="s">
        <v>29</v>
      </c>
      <c r="E92" s="17"/>
      <c r="F92" s="18"/>
      <c r="G92" s="19"/>
      <c r="H92" s="20"/>
      <c r="I92" s="20" t="n">
        <f aca="false">SUM(I93:I96)</f>
        <v>0</v>
      </c>
    </row>
    <row r="93" customFormat="false" ht="15" hidden="false" customHeight="false" outlineLevel="0" collapsed="false">
      <c r="A93" s="22" t="s">
        <v>224</v>
      </c>
      <c r="B93" s="23" t="s">
        <v>34</v>
      </c>
      <c r="C93" s="23" t="s">
        <v>35</v>
      </c>
      <c r="D93" s="24" t="s">
        <v>36</v>
      </c>
      <c r="E93" s="25" t="s">
        <v>37</v>
      </c>
      <c r="F93" s="26" t="n">
        <v>20.19</v>
      </c>
      <c r="G93" s="27"/>
      <c r="H93" s="28" t="n">
        <f aca="false">ROUND(G93*(1+$H$14),2)</f>
        <v>0</v>
      </c>
      <c r="I93" s="28" t="n">
        <f aca="false">ROUND(H93*F93,2)</f>
        <v>0</v>
      </c>
    </row>
    <row r="94" customFormat="false" ht="38.25" hidden="false" customHeight="false" outlineLevel="0" collapsed="false">
      <c r="A94" s="22" t="s">
        <v>225</v>
      </c>
      <c r="B94" s="23" t="s">
        <v>34</v>
      </c>
      <c r="C94" s="23" t="s">
        <v>39</v>
      </c>
      <c r="D94" s="24" t="s">
        <v>40</v>
      </c>
      <c r="E94" s="25" t="s">
        <v>27</v>
      </c>
      <c r="F94" s="26" t="n">
        <v>210.46</v>
      </c>
      <c r="G94" s="27"/>
      <c r="H94" s="28" t="n">
        <f aca="false">ROUND(G94*(1+$H$14),2)</f>
        <v>0</v>
      </c>
      <c r="I94" s="28" t="n">
        <f aca="false">ROUND(H94*F94,2)</f>
        <v>0</v>
      </c>
    </row>
    <row r="95" customFormat="false" ht="25.5" hidden="false" customHeight="false" outlineLevel="0" collapsed="false">
      <c r="A95" s="22" t="s">
        <v>226</v>
      </c>
      <c r="B95" s="23" t="s">
        <v>20</v>
      </c>
      <c r="C95" s="23" t="s">
        <v>51</v>
      </c>
      <c r="D95" s="24" t="s">
        <v>52</v>
      </c>
      <c r="E95" s="25" t="s">
        <v>37</v>
      </c>
      <c r="F95" s="26" t="n">
        <v>49.01</v>
      </c>
      <c r="G95" s="27"/>
      <c r="H95" s="28" t="n">
        <f aca="false">ROUND(G95*(1+$H$14),2)</f>
        <v>0</v>
      </c>
      <c r="I95" s="28" t="n">
        <f aca="false">ROUND(H95*F95,2)</f>
        <v>0</v>
      </c>
    </row>
    <row r="96" customFormat="false" ht="15" hidden="false" customHeight="false" outlineLevel="0" collapsed="false">
      <c r="A96" s="22" t="s">
        <v>227</v>
      </c>
      <c r="B96" s="23" t="s">
        <v>34</v>
      </c>
      <c r="C96" s="23" t="s">
        <v>57</v>
      </c>
      <c r="D96" s="24" t="s">
        <v>58</v>
      </c>
      <c r="E96" s="25" t="s">
        <v>59</v>
      </c>
      <c r="F96" s="26" t="n">
        <v>751.81</v>
      </c>
      <c r="G96" s="27"/>
      <c r="H96" s="28" t="n">
        <f aca="false">ROUND(G96*(1+$H$14),2)</f>
        <v>0</v>
      </c>
      <c r="I96" s="28" t="n">
        <f aca="false">ROUND(H96*F96,2)</f>
        <v>0</v>
      </c>
    </row>
    <row r="97" s="21" customFormat="true" ht="15" hidden="false" customHeight="false" outlineLevel="0" collapsed="false">
      <c r="A97" s="14" t="s">
        <v>228</v>
      </c>
      <c r="B97" s="15" t="s">
        <v>20</v>
      </c>
      <c r="C97" s="15"/>
      <c r="D97" s="16" t="s">
        <v>166</v>
      </c>
      <c r="E97" s="17"/>
      <c r="F97" s="18"/>
      <c r="G97" s="19"/>
      <c r="H97" s="20"/>
      <c r="I97" s="20" t="n">
        <f aca="false">I98+I103</f>
        <v>0</v>
      </c>
    </row>
    <row r="98" s="21" customFormat="true" ht="15" hidden="false" customHeight="false" outlineLevel="0" collapsed="false">
      <c r="A98" s="14" t="s">
        <v>229</v>
      </c>
      <c r="B98" s="15" t="s">
        <v>20</v>
      </c>
      <c r="C98" s="15"/>
      <c r="D98" s="16" t="s">
        <v>200</v>
      </c>
      <c r="E98" s="17"/>
      <c r="F98" s="18"/>
      <c r="G98" s="19"/>
      <c r="H98" s="20"/>
      <c r="I98" s="20" t="n">
        <f aca="false">SUM(I99:I102)</f>
        <v>0</v>
      </c>
    </row>
    <row r="99" customFormat="false" ht="51" hidden="false" customHeight="false" outlineLevel="0" collapsed="false">
      <c r="A99" s="22" t="s">
        <v>230</v>
      </c>
      <c r="B99" s="23" t="s">
        <v>20</v>
      </c>
      <c r="C99" s="23" t="s">
        <v>122</v>
      </c>
      <c r="D99" s="24" t="s">
        <v>123</v>
      </c>
      <c r="E99" s="25" t="s">
        <v>124</v>
      </c>
      <c r="F99" s="26" t="n">
        <v>105</v>
      </c>
      <c r="G99" s="27"/>
      <c r="H99" s="28" t="n">
        <f aca="false">ROUND(G99*(1+$H$14),2)</f>
        <v>0</v>
      </c>
      <c r="I99" s="28" t="n">
        <f aca="false">ROUND(H99*F99,2)</f>
        <v>0</v>
      </c>
    </row>
    <row r="100" customFormat="false" ht="51" hidden="false" customHeight="false" outlineLevel="0" collapsed="false">
      <c r="A100" s="22" t="s">
        <v>231</v>
      </c>
      <c r="B100" s="23" t="s">
        <v>20</v>
      </c>
      <c r="C100" s="23" t="s">
        <v>203</v>
      </c>
      <c r="D100" s="24" t="s">
        <v>204</v>
      </c>
      <c r="E100" s="25" t="s">
        <v>124</v>
      </c>
      <c r="F100" s="26" t="n">
        <v>9</v>
      </c>
      <c r="G100" s="27"/>
      <c r="H100" s="28" t="n">
        <f aca="false">ROUND(G100*(1+$H$14),2)</f>
        <v>0</v>
      </c>
      <c r="I100" s="28" t="n">
        <f aca="false">ROUND(H100*F100,2)</f>
        <v>0</v>
      </c>
    </row>
    <row r="101" customFormat="false" ht="15" hidden="false" customHeight="false" outlineLevel="0" collapsed="false">
      <c r="A101" s="22" t="s">
        <v>232</v>
      </c>
      <c r="B101" s="23" t="s">
        <v>34</v>
      </c>
      <c r="C101" s="23" t="s">
        <v>206</v>
      </c>
      <c r="D101" s="24" t="s">
        <v>207</v>
      </c>
      <c r="E101" s="25" t="s">
        <v>27</v>
      </c>
      <c r="F101" s="26" t="n">
        <v>4.16</v>
      </c>
      <c r="G101" s="27"/>
      <c r="H101" s="28" t="n">
        <f aca="false">ROUND(G101*(1+$H$14),2)</f>
        <v>0</v>
      </c>
      <c r="I101" s="28" t="n">
        <f aca="false">ROUND(H101*F101,2)</f>
        <v>0</v>
      </c>
    </row>
    <row r="102" customFormat="false" ht="15" hidden="false" customHeight="false" outlineLevel="0" collapsed="false">
      <c r="A102" s="22" t="s">
        <v>233</v>
      </c>
      <c r="B102" s="23" t="s">
        <v>118</v>
      </c>
      <c r="C102" s="23" t="s">
        <v>209</v>
      </c>
      <c r="D102" s="24" t="s">
        <v>210</v>
      </c>
      <c r="E102" s="25" t="s">
        <v>37</v>
      </c>
      <c r="F102" s="26" t="n">
        <v>0.31</v>
      </c>
      <c r="G102" s="27"/>
      <c r="H102" s="28" t="n">
        <f aca="false">ROUND(G102*(1+$H$14),2)</f>
        <v>0</v>
      </c>
      <c r="I102" s="28" t="n">
        <f aca="false">ROUND(H102*F102,2)</f>
        <v>0</v>
      </c>
    </row>
    <row r="103" s="21" customFormat="true" ht="15" hidden="false" customHeight="false" outlineLevel="0" collapsed="false">
      <c r="A103" s="14" t="s">
        <v>234</v>
      </c>
      <c r="B103" s="15" t="s">
        <v>20</v>
      </c>
      <c r="C103" s="15"/>
      <c r="D103" s="16" t="s">
        <v>212</v>
      </c>
      <c r="E103" s="17"/>
      <c r="F103" s="18"/>
      <c r="G103" s="19"/>
      <c r="H103" s="20"/>
      <c r="I103" s="20" t="n">
        <f aca="false">SUM(I104:I110)</f>
        <v>0</v>
      </c>
    </row>
    <row r="104" customFormat="false" ht="38.25" hidden="false" customHeight="false" outlineLevel="0" collapsed="false">
      <c r="A104" s="22" t="s">
        <v>235</v>
      </c>
      <c r="B104" s="23" t="s">
        <v>20</v>
      </c>
      <c r="C104" s="23" t="s">
        <v>168</v>
      </c>
      <c r="D104" s="24" t="s">
        <v>169</v>
      </c>
      <c r="E104" s="25" t="s">
        <v>27</v>
      </c>
      <c r="F104" s="26" t="n">
        <v>201.87</v>
      </c>
      <c r="G104" s="27"/>
      <c r="H104" s="28" t="n">
        <f aca="false">ROUND(G104*(1+$H$14),2)</f>
        <v>0</v>
      </c>
      <c r="I104" s="28" t="n">
        <f aca="false">ROUND(H104*F104,2)</f>
        <v>0</v>
      </c>
    </row>
    <row r="105" customFormat="false" ht="38.25" hidden="false" customHeight="false" outlineLevel="0" collapsed="false">
      <c r="A105" s="22" t="s">
        <v>236</v>
      </c>
      <c r="B105" s="23" t="s">
        <v>20</v>
      </c>
      <c r="C105" s="23" t="s">
        <v>171</v>
      </c>
      <c r="D105" s="24" t="s">
        <v>172</v>
      </c>
      <c r="E105" s="25" t="s">
        <v>37</v>
      </c>
      <c r="F105" s="26" t="n">
        <v>36.27</v>
      </c>
      <c r="G105" s="27"/>
      <c r="H105" s="28" t="n">
        <f aca="false">ROUND(G105*(1+$H$14),2)</f>
        <v>0</v>
      </c>
      <c r="I105" s="28" t="n">
        <f aca="false">ROUND(H105*F105,2)</f>
        <v>0</v>
      </c>
    </row>
    <row r="106" customFormat="false" ht="51" hidden="false" customHeight="false" outlineLevel="0" collapsed="false">
      <c r="A106" s="22" t="s">
        <v>237</v>
      </c>
      <c r="B106" s="23" t="s">
        <v>20</v>
      </c>
      <c r="C106" s="23" t="s">
        <v>174</v>
      </c>
      <c r="D106" s="24" t="s">
        <v>175</v>
      </c>
      <c r="E106" s="25" t="s">
        <v>37</v>
      </c>
      <c r="F106" s="26" t="n">
        <v>36.27</v>
      </c>
      <c r="G106" s="27"/>
      <c r="H106" s="28" t="n">
        <f aca="false">ROUND(G106*(1+$H$14),2)</f>
        <v>0</v>
      </c>
      <c r="I106" s="28" t="n">
        <f aca="false">ROUND(H106*F106,2)</f>
        <v>0</v>
      </c>
    </row>
    <row r="107" customFormat="false" ht="15" hidden="false" customHeight="false" outlineLevel="0" collapsed="false">
      <c r="A107" s="22" t="s">
        <v>238</v>
      </c>
      <c r="B107" s="23" t="s">
        <v>20</v>
      </c>
      <c r="C107" s="23" t="s">
        <v>177</v>
      </c>
      <c r="D107" s="24" t="s">
        <v>178</v>
      </c>
      <c r="E107" s="25" t="s">
        <v>59</v>
      </c>
      <c r="F107" s="26" t="n">
        <v>443.22</v>
      </c>
      <c r="G107" s="27"/>
      <c r="H107" s="28" t="n">
        <f aca="false">ROUND(G107*(1+$H$14),2)</f>
        <v>0</v>
      </c>
      <c r="I107" s="28" t="n">
        <f aca="false">ROUND(H107*F107,2)</f>
        <v>0</v>
      </c>
    </row>
    <row r="108" customFormat="false" ht="38.25" hidden="false" customHeight="false" outlineLevel="0" collapsed="false">
      <c r="A108" s="22" t="s">
        <v>239</v>
      </c>
      <c r="B108" s="23" t="s">
        <v>34</v>
      </c>
      <c r="C108" s="23" t="s">
        <v>180</v>
      </c>
      <c r="D108" s="24" t="s">
        <v>181</v>
      </c>
      <c r="E108" s="25" t="s">
        <v>79</v>
      </c>
      <c r="F108" s="26" t="n">
        <v>19.09</v>
      </c>
      <c r="G108" s="27"/>
      <c r="H108" s="28" t="n">
        <f aca="false">ROUND(G108*(1+$H$14),2)</f>
        <v>0</v>
      </c>
      <c r="I108" s="28" t="n">
        <f aca="false">ROUND(H108*F108,2)</f>
        <v>0</v>
      </c>
    </row>
    <row r="109" customFormat="false" ht="25.5" hidden="false" customHeight="false" outlineLevel="0" collapsed="false">
      <c r="A109" s="22" t="s">
        <v>240</v>
      </c>
      <c r="B109" s="23" t="s">
        <v>34</v>
      </c>
      <c r="C109" s="23" t="s">
        <v>183</v>
      </c>
      <c r="D109" s="24" t="s">
        <v>184</v>
      </c>
      <c r="E109" s="25" t="s">
        <v>37</v>
      </c>
      <c r="F109" s="26" t="n">
        <v>1.12</v>
      </c>
      <c r="G109" s="27"/>
      <c r="H109" s="28" t="n">
        <f aca="false">ROUND(G109*(1+$H$14),2)</f>
        <v>0</v>
      </c>
      <c r="I109" s="28" t="n">
        <f aca="false">ROUND(H109*F109,2)</f>
        <v>0</v>
      </c>
    </row>
    <row r="110" customFormat="false" ht="51" hidden="false" customHeight="false" outlineLevel="0" collapsed="false">
      <c r="A110" s="22" t="s">
        <v>241</v>
      </c>
      <c r="B110" s="23" t="s">
        <v>20</v>
      </c>
      <c r="C110" s="23" t="s">
        <v>189</v>
      </c>
      <c r="D110" s="24" t="s">
        <v>190</v>
      </c>
      <c r="E110" s="25" t="s">
        <v>37</v>
      </c>
      <c r="F110" s="26" t="n">
        <v>7.17</v>
      </c>
      <c r="G110" s="27"/>
      <c r="H110" s="28" t="n">
        <f aca="false">ROUND(G110*(1+$H$14),2)</f>
        <v>0</v>
      </c>
      <c r="I110" s="28" t="n">
        <f aca="false">ROUND(H110*F110,2)</f>
        <v>0</v>
      </c>
    </row>
    <row r="111" s="21" customFormat="true" ht="15" hidden="false" customHeight="false" outlineLevel="0" collapsed="false">
      <c r="A111" s="14" t="s">
        <v>242</v>
      </c>
      <c r="B111" s="15" t="s">
        <v>20</v>
      </c>
      <c r="C111" s="15"/>
      <c r="D111" s="16" t="s">
        <v>243</v>
      </c>
      <c r="E111" s="17"/>
      <c r="F111" s="18"/>
      <c r="G111" s="19"/>
      <c r="H111" s="20"/>
      <c r="I111" s="20" t="n">
        <f aca="false">I112+I117</f>
        <v>0</v>
      </c>
    </row>
    <row r="112" s="21" customFormat="true" ht="15" hidden="false" customHeight="false" outlineLevel="0" collapsed="false">
      <c r="A112" s="14" t="s">
        <v>244</v>
      </c>
      <c r="B112" s="15" t="s">
        <v>20</v>
      </c>
      <c r="C112" s="15"/>
      <c r="D112" s="16" t="s">
        <v>245</v>
      </c>
      <c r="E112" s="17"/>
      <c r="F112" s="18"/>
      <c r="G112" s="19"/>
      <c r="H112" s="20"/>
      <c r="I112" s="20" t="n">
        <f aca="false">SUM(I113:I116)</f>
        <v>0</v>
      </c>
    </row>
    <row r="113" customFormat="false" ht="25.5" hidden="false" customHeight="false" outlineLevel="0" collapsed="false">
      <c r="A113" s="22" t="s">
        <v>246</v>
      </c>
      <c r="B113" s="23" t="s">
        <v>118</v>
      </c>
      <c r="C113" s="23" t="s">
        <v>119</v>
      </c>
      <c r="D113" s="24" t="s">
        <v>120</v>
      </c>
      <c r="E113" s="25" t="s">
        <v>37</v>
      </c>
      <c r="F113" s="26" t="n">
        <v>6.72</v>
      </c>
      <c r="G113" s="27"/>
      <c r="H113" s="28" t="n">
        <f aca="false">ROUND(G113*(1+$H$14),2)</f>
        <v>0</v>
      </c>
      <c r="I113" s="28" t="n">
        <f aca="false">ROUND(H113*F113,2)</f>
        <v>0</v>
      </c>
    </row>
    <row r="114" customFormat="false" ht="38.25" hidden="false" customHeight="false" outlineLevel="0" collapsed="false">
      <c r="A114" s="22" t="s">
        <v>247</v>
      </c>
      <c r="B114" s="23" t="s">
        <v>20</v>
      </c>
      <c r="C114" s="23" t="s">
        <v>248</v>
      </c>
      <c r="D114" s="24" t="s">
        <v>249</v>
      </c>
      <c r="E114" s="25" t="s">
        <v>27</v>
      </c>
      <c r="F114" s="26" t="n">
        <v>96</v>
      </c>
      <c r="G114" s="27"/>
      <c r="H114" s="28" t="n">
        <f aca="false">ROUND(G114*(1+$H$14),2)</f>
        <v>0</v>
      </c>
      <c r="I114" s="28" t="n">
        <f aca="false">ROUND(H114*F114,2)</f>
        <v>0</v>
      </c>
    </row>
    <row r="115" s="21" customFormat="true" ht="15" hidden="false" customHeight="false" outlineLevel="0" collapsed="false">
      <c r="A115" s="22" t="s">
        <v>250</v>
      </c>
      <c r="B115" s="23" t="s">
        <v>34</v>
      </c>
      <c r="C115" s="23" t="s">
        <v>206</v>
      </c>
      <c r="D115" s="24" t="s">
        <v>207</v>
      </c>
      <c r="E115" s="25" t="s">
        <v>27</v>
      </c>
      <c r="F115" s="26" t="n">
        <v>18</v>
      </c>
      <c r="G115" s="27"/>
      <c r="H115" s="28" t="n">
        <f aca="false">ROUND(G115*(1+$H$14),2)</f>
        <v>0</v>
      </c>
      <c r="I115" s="28" t="n">
        <f aca="false">ROUND(H115*F115,2)</f>
        <v>0</v>
      </c>
    </row>
    <row r="116" customFormat="false" ht="25.5" hidden="false" customHeight="false" outlineLevel="0" collapsed="false">
      <c r="A116" s="22" t="s">
        <v>251</v>
      </c>
      <c r="B116" s="23" t="s">
        <v>118</v>
      </c>
      <c r="C116" s="23" t="s">
        <v>252</v>
      </c>
      <c r="D116" s="24" t="s">
        <v>253</v>
      </c>
      <c r="E116" s="25" t="s">
        <v>27</v>
      </c>
      <c r="F116" s="26" t="n">
        <v>24</v>
      </c>
      <c r="G116" s="27"/>
      <c r="H116" s="28" t="n">
        <f aca="false">ROUND(G116*(1+$H$14),2)</f>
        <v>0</v>
      </c>
      <c r="I116" s="28" t="n">
        <f aca="false">ROUND(H116*F116,2)</f>
        <v>0</v>
      </c>
    </row>
    <row r="117" s="21" customFormat="true" ht="15" hidden="false" customHeight="false" outlineLevel="0" collapsed="false">
      <c r="A117" s="14" t="s">
        <v>254</v>
      </c>
      <c r="B117" s="15" t="s">
        <v>20</v>
      </c>
      <c r="C117" s="15"/>
      <c r="D117" s="16" t="s">
        <v>255</v>
      </c>
      <c r="E117" s="17"/>
      <c r="F117" s="18"/>
      <c r="G117" s="19"/>
      <c r="H117" s="20"/>
      <c r="I117" s="20" t="n">
        <f aca="false">I118</f>
        <v>0</v>
      </c>
    </row>
    <row r="118" customFormat="false" ht="25.5" hidden="false" customHeight="false" outlineLevel="0" collapsed="false">
      <c r="A118" s="22" t="s">
        <v>256</v>
      </c>
      <c r="B118" s="23" t="s">
        <v>34</v>
      </c>
      <c r="C118" s="23" t="s">
        <v>257</v>
      </c>
      <c r="D118" s="24" t="s">
        <v>258</v>
      </c>
      <c r="E118" s="25" t="s">
        <v>79</v>
      </c>
      <c r="F118" s="26" t="n">
        <v>16</v>
      </c>
      <c r="G118" s="27"/>
      <c r="H118" s="28" t="n">
        <f aca="false">ROUND(G118*(1+$H$14),2)</f>
        <v>0</v>
      </c>
      <c r="I118" s="28" t="n">
        <f aca="false">ROUND(H118*F118,2)</f>
        <v>0</v>
      </c>
    </row>
    <row r="119" customFormat="false" ht="15.75" hidden="false" customHeight="false" outlineLevel="0" collapsed="false"/>
    <row r="120" customFormat="false" ht="15.75" hidden="false" customHeight="false" outlineLevel="0" collapsed="false">
      <c r="H120" s="29" t="s">
        <v>259</v>
      </c>
      <c r="I120" s="30" t="n">
        <f aca="false">I111+I91+I70+I11</f>
        <v>0</v>
      </c>
    </row>
    <row r="121" customFormat="false" ht="15" hidden="false" customHeight="false" outlineLevel="0" collapsed="false">
      <c r="B121" s="31" t="s">
        <v>260</v>
      </c>
      <c r="C121" s="32"/>
      <c r="D121" s="32"/>
      <c r="E121" s="33"/>
      <c r="F121" s="33"/>
      <c r="G121" s="33"/>
      <c r="H121" s="34"/>
      <c r="I121" s="35"/>
    </row>
    <row r="122" customFormat="false" ht="15.75" hidden="false" customHeight="false" outlineLevel="0" collapsed="false">
      <c r="B122" s="33"/>
      <c r="C122" s="33"/>
      <c r="D122" s="33"/>
      <c r="E122" s="33"/>
      <c r="F122" s="36"/>
      <c r="G122" s="36"/>
      <c r="H122" s="37"/>
      <c r="I122" s="38"/>
    </row>
    <row r="123" customFormat="false" ht="15" hidden="false" customHeight="false" outlineLevel="0" collapsed="false">
      <c r="B123" s="33"/>
      <c r="C123" s="33"/>
      <c r="D123" s="33"/>
      <c r="E123" s="33"/>
      <c r="F123" s="39"/>
      <c r="G123" s="33"/>
      <c r="H123" s="34"/>
      <c r="I123" s="35"/>
    </row>
    <row r="124" customFormat="false" ht="15" hidden="false" customHeight="false" outlineLevel="0" collapsed="false">
      <c r="B124" s="33"/>
      <c r="C124" s="33"/>
      <c r="D124" s="33"/>
      <c r="E124" s="33"/>
      <c r="F124" s="39" t="s">
        <v>261</v>
      </c>
      <c r="G124" s="32"/>
      <c r="H124" s="32"/>
      <c r="I124" s="32"/>
    </row>
    <row r="125" customFormat="false" ht="15" hidden="false" customHeight="false" outlineLevel="0" collapsed="false">
      <c r="B125" s="33"/>
      <c r="C125" s="33"/>
      <c r="D125" s="33"/>
      <c r="E125" s="33"/>
      <c r="F125" s="39" t="s">
        <v>262</v>
      </c>
      <c r="G125" s="40"/>
      <c r="H125" s="40"/>
      <c r="I125" s="40"/>
    </row>
  </sheetData>
  <mergeCells count="12">
    <mergeCell ref="A1:I1"/>
    <mergeCell ref="A2:I2"/>
    <mergeCell ref="B3:I3"/>
    <mergeCell ref="B4:I4"/>
    <mergeCell ref="A5:I5"/>
    <mergeCell ref="A6:I6"/>
    <mergeCell ref="A7:I7"/>
    <mergeCell ref="A8:F8"/>
    <mergeCell ref="A9:I9"/>
    <mergeCell ref="C121:D121"/>
    <mergeCell ref="G124:I124"/>
    <mergeCell ref="G125:I125"/>
  </mergeCells>
  <printOptions headings="false" gridLines="false" gridLinesSet="true" horizontalCentered="false" verticalCentered="false"/>
  <pageMargins left="0.25" right="0.25" top="0.4875" bottom="0.10625" header="0.511805555555555" footer="0.511805555555555"/>
  <pageSetup paperSize="9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LibreOffice/6.1.0.3$Windows_X86_64 LibreOffice_project/efb621ed25068d70781dc026f7e9c5187a4decd1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2019-12-02T17:32:59Z</dcterms:created>
  <dc:creator>bentord</dc:creator>
  <dc:description/>
  <dc:language>pt-BR</dc:language>
  <cp:lastModifiedBy/>
  <cp:lastPrinted>2020-02-18T16:57:53Z</cp:lastPrinted>
  <dcterms:modified xsi:type="dcterms:W3CDTF">2020-02-18T16:58:25Z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