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updateLinks="never"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camposts\Desktop\material_agente técnico\material técnico-Chafick_sub-setor 1-drenagem-Rua Eugênio N\0. material para licitação\"/>
    </mc:Choice>
  </mc:AlternateContent>
  <xr:revisionPtr revIDLastSave="0" documentId="13_ncr:1_{7AC7206F-BF8E-4D91-826B-38C1CE543A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 proposta" sheetId="1" r:id="rId1"/>
  </sheets>
  <externalReferences>
    <externalReference r:id="rId2"/>
  </externalReferences>
  <definedNames>
    <definedName name="\\\" hidden="1">{#N/A,#N/A,FALSE,"RESUMO-BB1";#N/A,#N/A,FALSE,"MOD-A01-R - BB1";#N/A,#N/A,FALSE,"URB-BB1"}</definedName>
    <definedName name="___________________R" hidden="1">{#N/A,#N/A,FALSE,"ORC-ACKE";#N/A,#N/A,FALSE,"RESUMO"}</definedName>
    <definedName name="_________________R" hidden="1">{#N/A,#N/A,FALSE,"ORC-ACKE";#N/A,#N/A,FALSE,"RESUMO"}</definedName>
    <definedName name="_______________R" hidden="1">{#N/A,#N/A,FALSE,"ORC-ACKE";#N/A,#N/A,FALSE,"RESUMO"}</definedName>
    <definedName name="______________R" hidden="1">{#N/A,#N/A,FALSE,"ORC-ACKE";#N/A,#N/A,FALSE,"RESUMO"}</definedName>
    <definedName name="_____________R" hidden="1">{#N/A,#N/A,FALSE,"ORC-ACKE";#N/A,#N/A,FALSE,"RESUMO"}</definedName>
    <definedName name="____________R" hidden="1">{#N/A,#N/A,FALSE,"ORC-ACKE";#N/A,#N/A,FALSE,"RESUMO"}</definedName>
    <definedName name="___________R" hidden="1">{#N/A,#N/A,FALSE,"ORC-ACKE";#N/A,#N/A,FALSE,"RESUMO"}</definedName>
    <definedName name="__________R" hidden="1">{#N/A,#N/A,FALSE,"ORC-ACKE";#N/A,#N/A,FALSE,"RESUMO"}</definedName>
    <definedName name="_________R" hidden="1">{#N/A,#N/A,FALSE,"ORC-ACKE";#N/A,#N/A,FALSE,"RESUMO"}</definedName>
    <definedName name="________R" hidden="1">{#N/A,#N/A,FALSE,"ORC-ACKE";#N/A,#N/A,FALSE,"RESUMO"}</definedName>
    <definedName name="_______R" hidden="1">{#N/A,#N/A,FALSE,"ORC-ACKE";#N/A,#N/A,FALSE,"RESUMO"}</definedName>
    <definedName name="______R" hidden="1">{#N/A,#N/A,FALSE,"ORC-ACKE";#N/A,#N/A,FALSE,"RESUMO"}</definedName>
    <definedName name="_____R" hidden="1">{#N/A,#N/A,FALSE,"ORC-ACKE";#N/A,#N/A,FALSE,"RESUMO"}</definedName>
    <definedName name="____R" hidden="1">{#N/A,#N/A,FALSE,"ORC-ACKE";#N/A,#N/A,FALSE,"RESUMO"}</definedName>
    <definedName name="___R" hidden="1">{#N/A,#N/A,FALSE,"ORC-ACKE";#N/A,#N/A,FALSE,"RESUMO"}</definedName>
    <definedName name="__123Graph_A" hidden="1">#REF!</definedName>
    <definedName name="__123Graph_X" hidden="1">#REF!</definedName>
    <definedName name="__R" hidden="1">{#N/A,#N/A,FALSE,"ORC-ACKE";#N/A,#N/A,FALSE,"RESUMO"}</definedName>
    <definedName name="_1__123Graph_ACHART_1" hidden="1">#REF!</definedName>
    <definedName name="_10__123Graph_BCHART_9" hidden="1">#REF!</definedName>
    <definedName name="_11__123Graph_LBL_ACHART_2" hidden="1">#REF!</definedName>
    <definedName name="_12__123Graph_LBL_ACHART_3" hidden="1">#REF!</definedName>
    <definedName name="_13__123Graph_LBL_ACHART_7" hidden="1">#REF!</definedName>
    <definedName name="_14__123Graph_LBL_ACHART_8" hidden="1">#REF!</definedName>
    <definedName name="_15__123Graph_LBL_BCHART_2" hidden="1">#REF!</definedName>
    <definedName name="_16__123Graph_LBL_BCHART_3" hidden="1">#REF!</definedName>
    <definedName name="_17__123Graph_XCHART_3" hidden="1">#REF!</definedName>
    <definedName name="_18__123Graph_XCHART_8" hidden="1">#REF!</definedName>
    <definedName name="_19__123Graph_XCHART_9" hidden="1">#REF!</definedName>
    <definedName name="_2__123Graph_ACHART_2" hidden="1">#REF!</definedName>
    <definedName name="_20_3Graph_LBL_ACHART_3_ƙ믰Ł__랴Ł_0000000_耀_______123Gra" hidden="1">#REF!</definedName>
    <definedName name="_3__123Graph_ACHART_3" hidden="1">#REF!</definedName>
    <definedName name="_4__123Graph_ACHART_7" hidden="1">#REF!</definedName>
    <definedName name="_5__123Graph_ACHART_8" hidden="1">#REF!</definedName>
    <definedName name="_6__123Graph_ACHART_9" hidden="1">#REF!</definedName>
    <definedName name="_7__123Graph_BCHART_1" hidden="1">#REF!</definedName>
    <definedName name="_8__123Graph_BCHART_2" hidden="1">#REF!</definedName>
    <definedName name="_9__123Graph_BCHART_3" hidden="1">#REF!</definedName>
    <definedName name="_Fill" hidden="1">#REF!</definedName>
    <definedName name="_fill1" hidden="1">#REF!</definedName>
    <definedName name="_xlnm._FilterDatabase" localSheetId="0" hidden="1">'planilha proposta'!$C$1:$C$433</definedName>
    <definedName name="_xlnm._FilterDatabase" hidden="1">#REF!</definedName>
    <definedName name="_Key1" hidden="1">#REF!</definedName>
    <definedName name="_Key2" hidden="1">#REF!</definedName>
    <definedName name="_MatMult_A" hidden="1">#REF!</definedName>
    <definedName name="_Order1" hidden="1">0</definedName>
    <definedName name="_Order2" hidden="1">0</definedName>
    <definedName name="_R" hidden="1">{#N/A,#N/A,FALSE,"ORC-ACKE";#N/A,#N/A,FALSE,"RESUMO"}</definedName>
    <definedName name="_Regression_Int" hidden="1">1</definedName>
    <definedName name="_Sort" hidden="1">#REF!</definedName>
    <definedName name="AA" hidden="1">#REF!</definedName>
    <definedName name="AAAA" hidden="1">{#N/A,#N/A,FALSE,"RESUMO-BB1";#N/A,#N/A,FALSE,"MOD-A01-R - BB1";#N/A,#N/A,FALSE,"URB-BB1"}</definedName>
    <definedName name="ac" hidden="1">{#N/A,#N/A,FALSE,"ET-CAPA";#N/A,#N/A,FALSE,"ET-PAG1";#N/A,#N/A,FALSE,"ET-PAG2";#N/A,#N/A,FALSE,"ET-PAG3";#N/A,#N/A,FALSE,"ET-PAG4";#N/A,#N/A,FALSE,"ET-PAG5"}</definedName>
    <definedName name="AccessDatabase" hidden="1">"C:\Documents and Settings\JPMELLO\Meus documentos\ARQUIVOS 2004\MONITORAMENTO OAC\Monitoramento de OAC.mdb"</definedName>
    <definedName name="ACDFR" hidden="1">{#N/A,#N/A,FALSE,"BETER -1";#N/A,#N/A,FALSE,"BETER -2";#N/A,#N/A,FALSE,"BETER -3";#N/A,#N/A,FALSE,"BETER -urb";#N/A,#N/A,FALSE,"BETER -RESUMO"}</definedName>
    <definedName name="ACOMPANHAMENTO" hidden="1">IF(VALUE(#REF!)=2,"BM","PLE")</definedName>
    <definedName name="ACRE" hidden="1">#REF!</definedName>
    <definedName name="ad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adasd" hidden="1">#REF!</definedName>
    <definedName name="ademir" hidden="1">{#N/A,#N/A,FALSE,"Cronograma";#N/A,#N/A,FALSE,"Cronogr. 2"}</definedName>
    <definedName name="ads" hidden="1">#REF!</definedName>
    <definedName name="adsa" hidden="1">#REF!</definedName>
    <definedName name="adsadsa" hidden="1">#REF!</definedName>
    <definedName name="AGAS" hidden="1">{#N/A,#N/A,FALSE,"ORC-ACKE";#N/A,#N/A,FALSE,"RESUMO"}</definedName>
    <definedName name="amanha" hidden="1">#REF!</definedName>
    <definedName name="_xlnm.Print_Area" localSheetId="0">'planilha proposta'!$B$1:$K$159</definedName>
    <definedName name="as" hidden="1">{#N/A,#N/A,FALSE,"BETER -1";#N/A,#N/A,FALSE,"BETER -2";#N/A,#N/A,FALSE,"BETER -3";#N/A,#N/A,FALSE,"BETER -urb";#N/A,#N/A,FALSE,"BETER -RESUMO"}</definedName>
    <definedName name="ASD" hidden="1">#REF!</definedName>
    <definedName name="ASDF" hidden="1">{#N/A,#N/A,FALSE,"RESUMO-BB1";#N/A,#N/A,FALSE,"MOD-A01-R - BB1";#N/A,#N/A,FALSE,"URB-BB1"}</definedName>
    <definedName name="ASDFG" hidden="1">{#N/A,#N/A,FALSE,"RESUMO-BB1";#N/A,#N/A,FALSE,"MOD-A01-R - BB1";#N/A,#N/A,FALSE,"URB-BB1"}</definedName>
    <definedName name="asdssd" hidden="1">#REF!</definedName>
    <definedName name="asser" hidden="1">#REF!</definedName>
    <definedName name="aszce" hidden="1">#REF!</definedName>
    <definedName name="ATA" hidden="1">{#N/A,#N/A,FALSE,"ORC-ACKE";#N/A,#N/A,FALSE,"RESUMO"}</definedName>
    <definedName name="AUTOEVENTO" hidden="1">#REF!</definedName>
    <definedName name="aweda" hidden="1">#REF!</definedName>
    <definedName name="B" hidden="1">{#N/A,#N/A,FALSE,"ORC-ACKE";#N/A,#N/A,FALSE,"RESUMO"}</definedName>
    <definedName name="BARRAS" hidden="1">{#N/A,#N/A,FALSE,"RESUMO-BB1";#N/A,#N/A,FALSE,"MOD-A01-R - BB1";#N/A,#N/A,FALSE,"URB-BB1"}</definedName>
    <definedName name="BB" hidden="1">{#N/A,#N/A,FALSE,"RESUMO";#N/A,#N/A,FALSE,"EXTR-CRONO";#N/A,#N/A,FALSE,"REAJUSTE";#N/A,#N/A,FALSE,"ACOMP-OBRA";#N/A,#N/A,FALSE,"MEDIÇÃO";#N/A,#N/A,FALSE,"POSIÇÃO FÍSICA";#N/A,#N/A,FALSE,"GRÁFICO"}</definedName>
    <definedName name="bbbbbbb" hidden="1">{#N/A,#N/A,FALSE,"GRÁFICO";#N/A,#N/A,FALSE,"POS-FÍSICA-URBANIZ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BDI.Filtro" hidden="1">#REF!</definedName>
    <definedName name="BDI.Opcao" hidden="1">#REF!</definedName>
    <definedName name="BDI.TipoObra" hidden="1">[1]BDI!$A$138:$A$146</definedName>
    <definedName name="BM.AFAcumulado" hidden="1">#REF!</definedName>
    <definedName name="BM.AFAnterior" hidden="1">#REF!</definedName>
    <definedName name="BM.MaxMed" hidden="1">IF(RegimeExecucao="Global",1,#REF!)</definedName>
    <definedName name="BM.MEDAcumulado" hidden="1">IF(COUNTIF(#REF!,BM.medicao)&gt;0,SUM(OFFSET(#REF!,0,0,1,MATCH(BM.medicao,#REF!,0))),0)</definedName>
    <definedName name="BM.MEDAnterior" hidden="1">IF(COUNTIF(#REF!,BM.medicao-1)&gt;0,SUM(OFFSET(#REF!,0,0,1,MATCH(BM.medicao-1,#REF!,0))),0)</definedName>
    <definedName name="BM.medicao" hidden="1">OFFSET(#REF!,1,0)</definedName>
    <definedName name="BM.MinMed" hidden="1">IF(RegimeExecucao="Global",-1,-#REF!)</definedName>
    <definedName name="bosta" hidden="1">{#N/A,#N/A,FALSE,"Cronograma";#N/A,#N/A,FALSE,"Cronogr. 2"}</definedName>
    <definedName name="BRHJGOUUCG" hidden="1">#REF!</definedName>
    <definedName name="bvcb" hidden="1">#REF!</definedName>
    <definedName name="CA´L" hidden="1">{#N/A,#N/A,FALSE,"Cronograma";#N/A,#N/A,FALSE,"Cronogr. 2"}</definedName>
    <definedName name="CAIXA.Modo" hidden="1">#REF!</definedName>
    <definedName name="CÁLCULO.NúmeroDeEventos" hidden="1">IF(AUTOEVENTO&lt;&gt;"manual",MAX(#REF!),MAX(OFFSET(#REF!,1,0)))</definedName>
    <definedName name="CÁLCULO.NúmeroDeFrentes" hidden="1">COLUMN(#REF!)-COLUMN(#REF!)</definedName>
    <definedName name="CÁLCULO.TotalAdmLocal" hidden="1">IF(AUTOEVENTO="manual",SUMIF(#REF!,1,#REF!),0)</definedName>
    <definedName name="cc" hidden="1">{#N/A,#N/A,FALSE,"RESUMO";#N/A,#N/A,FALSE,"EXTR-CRONO";#N/A,#N/A,FALSE,"REAJUSTE";#N/A,#N/A,FALSE,"ACOMP-OBRA";#N/A,#N/A,FALSE,"MEDIÇÃO";#N/A,#N/A,FALSE,"POSIÇÃO FÍSICA";#N/A,#N/A,FALSE,"GRÁFICO"}</definedName>
    <definedName name="CNNLIWNNYW" hidden="1">#REF!</definedName>
    <definedName name="concorrentes" hidden="1">{#N/A,#N/A,FALSE,"Cronograma";#N/A,#N/A,FALSE,"Cronogr. 2"}</definedName>
    <definedName name="CONTROLE" hidden="1">{#N/A,#N/A,FALSE,"RESUMO-BB1";#N/A,#N/A,FALSE,"MOD-A01-R - BB1";#N/A,#N/A,FALSE,"URB-BB1"}</definedName>
    <definedName name="CPUS" hidden="1">#REF!</definedName>
    <definedName name="CRONO.LinhasNecessarias" hidden="1">COUNTIF(#REF!,"Manual")+COUNTIF(#REF!,"SemiAuto")+COUNT(ORÇAMENTO.ListaCrono)</definedName>
    <definedName name="CRONO.MaxParc" hidden="1">#REF!+#REF!</definedName>
    <definedName name="CRONO.NivelExibicao" hidden="1">#REF!</definedName>
    <definedName name="CRONOPLE.ValorDoEvento" hidden="1">SUMIF(#REF!,#REF!,OFFSET(#REF!,0,#REF!))</definedName>
    <definedName name="cxcxcxc" hidden="1">#REF!</definedName>
    <definedName name="cxcxcxcx" hidden="1">#REF!</definedName>
    <definedName name="cxcxcxcxc" hidden="1">#REF!</definedName>
    <definedName name="cxxcxcxc" hidden="1">#REF!</definedName>
    <definedName name="D" hidden="1">#REF!</definedName>
    <definedName name="dadsa" hidden="1">#REF!</definedName>
    <definedName name="daf" hidden="1">{#N/A,#N/A,FALSE,"RESUMO-BB1";#N/A,#N/A,FALSE,"MOD-A01-R - BB1";#N/A,#N/A,FALSE,"URB-BB1"}</definedName>
    <definedName name="dasda" hidden="1">#REF!</definedName>
    <definedName name="dasdsad" hidden="1">#REF!</definedName>
    <definedName name="dasdsasd" hidden="1">#REF!</definedName>
    <definedName name="dd" hidden="1">#REF!</definedName>
    <definedName name="DDD" hidden="1">{#N/A,#N/A,FALSE,"RESUMO-BB1";#N/A,#N/A,FALSE,"MOD-A01-R - BB1";#N/A,#N/A,FALSE,"URB-BB1"}</definedName>
    <definedName name="DDDD" hidden="1">{#N/A,#N/A,FALSE,"BETER -1";#N/A,#N/A,FALSE,"BETER -2";#N/A,#N/A,FALSE,"BETER -3";#N/A,#N/A,FALSE,"BETER -urb";#N/A,#N/A,FALSE,"BETER -RESUMO"}</definedName>
    <definedName name="ddfdfdf" hidden="1">#REF!</definedName>
    <definedName name="demo" hidden="1">{#N/A,#N/A,FALSE,"CPV";#N/A,#N/A,FALSE,"Pareto";#N/A,#N/A,FALSE,"Gráficos"}</definedName>
    <definedName name="DESNIVEL" hidden="1">{#N/A,#N/A,FALSE,"RESUMO-BB1";#N/A,#N/A,FALSE,"MOD-A01-R - BB1";#N/A,#N/A,FALSE,"URB-BB1"}</definedName>
    <definedName name="DESNIVEL_1" hidden="1">{#N/A,#N/A,FALSE,"RESUMO-BB1";#N/A,#N/A,FALSE,"MOD-A01-R - BB1";#N/A,#N/A,FALSE,"URB-BB1"}</definedName>
    <definedName name="DESONERACAO" hidden="1">IF(OR(Import.Desoneracao="DESONERADO",Import.Desoneracao="SIM"),"SIM","NÃO")</definedName>
    <definedName name="dfd" hidden="1">#REF!</definedName>
    <definedName name="dfre" hidden="1">{"'INDICE'!$A$1:$K$78"}</definedName>
    <definedName name="DHDH" hidden="1">#REF!</definedName>
    <definedName name="dsa" hidden="1">#REF!</definedName>
    <definedName name="dsdads" hidden="1">#REF!</definedName>
    <definedName name="dsds" hidden="1">#REF!</definedName>
    <definedName name="dsdsdsd" hidden="1">#REF!</definedName>
    <definedName name="DSSD" hidden="1">{#N/A,#N/A,FALSE,"ORC-ACKE";#N/A,#N/A,FALSE,"RESUMO"}</definedName>
    <definedName name="dssdsd" hidden="1">#REF!</definedName>
    <definedName name="dsssdew" hidden="1">#REF!</definedName>
    <definedName name="E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E4WR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eacx" hidden="1">#REF!</definedName>
    <definedName name="eadasd" hidden="1">#REF!</definedName>
    <definedName name="ef" hidden="1">{#N/A,#N/A,FALSE,"BETER -1";#N/A,#N/A,FALSE,"BETER -2";#N/A,#N/A,FALSE,"BETER -3";#N/A,#N/A,FALSE,"BETER -urb";#N/A,#N/A,FALSE,"BETER -RESUMO"}</definedName>
    <definedName name="EGEFBMPJUH" hidden="1">#REF!</definedName>
    <definedName name="EQUI" hidden="1">{"'INDICE'!$A$1:$K$78"}</definedName>
    <definedName name="ERA" hidden="1">{#N/A,#N/A,FALSE,"ORC-ACKE";#N/A,#N/A,FALSE,"RESUMO"}</definedName>
    <definedName name="ere" hidden="1">#REF!</definedName>
    <definedName name="EVENTOS.Lista" hidden="1">#REF!:OFFSET(#REF!,-1,0)</definedName>
    <definedName name="EVENTOS.ListaValidacao" hidden="1">#REF!:OFFSET(#REF!,-1,0)</definedName>
    <definedName name="ewewewe" hidden="1">#REF!</definedName>
    <definedName name="Excel_BuiltIn_Database" hidden="1">TEXT(Import.DataBase,"mm-aaaa")</definedName>
    <definedName name="F" hidden="1">#REF!</definedName>
    <definedName name="FASDF" hidden="1">{#N/A,#N/A,FALSE,"ORC-ACKE";#N/A,#N/A,FALSE,"RESUMO"}</definedName>
    <definedName name="fdf" hidden="1">#REF!</definedName>
    <definedName name="fdfd" hidden="1">#REF!</definedName>
    <definedName name="fdfdd" hidden="1">#REF!</definedName>
    <definedName name="fdfddf" hidden="1">#REF!</definedName>
    <definedName name="fdfdf" hidden="1">#REF!</definedName>
    <definedName name="FDSF" hidden="1">#REF!</definedName>
    <definedName name="fggggg" hidden="1">{#N/A,#N/A,FALSE,"CPV";#N/A,#N/A,FALSE,"Pareto";#N/A,#N/A,FALSE,"Gráficos"}</definedName>
    <definedName name="fil" hidden="1">#REF!</definedName>
    <definedName name="filbanco" hidden="1">#REF!</definedName>
    <definedName name="filbanco2" hidden="1">#REF!</definedName>
    <definedName name="filbanco3" hidden="1">#REF!</definedName>
    <definedName name="FILL" hidden="1">#REF!</definedName>
    <definedName name="FSDFDDS" hidden="1">#REF!</definedName>
    <definedName name="FSDFDS" hidden="1">#REF!</definedName>
    <definedName name="FSDFS" hidden="1">#REF!</definedName>
    <definedName name="FSFD" hidden="1">#REF!</definedName>
    <definedName name="FSFDS" hidden="1">#REF!</definedName>
    <definedName name="g" hidden="1">{#N/A,#N/A,FALSE,"RESUMO-BB1";#N/A,#N/A,FALSE,"MOD-A01-R - BB1";#N/A,#N/A,FALSE,"URB-BB1"}</definedName>
    <definedName name="GASE" hidden="1">{#N/A,#N/A,FALSE,"RESUMO-BB1";#N/A,#N/A,FALSE,"MOD-A01-R - BB1";#N/A,#N/A,FALSE,"URB-BB1"}</definedName>
    <definedName name="GEMVODUGLB" hidden="1">#REF!</definedName>
    <definedName name="gf" hidden="1">{#N/A,#N/A,FALSE,"ORC-ACKE";#N/A,#N/A,FALSE,"RESUMO"}</definedName>
    <definedName name="GFSFSAF" hidden="1">{#N/A,#N/A,FALSE,"BETER -1";#N/A,#N/A,FALSE,"BETER -2";#N/A,#N/A,FALSE,"BETER -3";#N/A,#N/A,FALSE,"BETER -urb";#N/A,#N/A,FALSE,"BETER -RESUMO"}</definedName>
    <definedName name="grf" hidden="1">{#N/A,#N/A,FALSE,"ORC-ACKE";#N/A,#N/A,FALSE,"RESUMO"}</definedName>
    <definedName name="h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HAQSZQJJXH" hidden="1">#REF!</definedName>
    <definedName name="hid" hidden="1">{#N/A,#N/A,FALSE,"BETER -1";#N/A,#N/A,FALSE,"BETER -2";#N/A,#N/A,FALSE,"BETER -3";#N/A,#N/A,FALSE,"BETER -urb";#N/A,#N/A,FALSE,"BETER -RESUMO"}</definedName>
    <definedName name="HIDRÁULICA" hidden="1">{#N/A,#N/A,FALSE,"RESUMO-BB1";#N/A,#N/A,FALSE,"MOD-A01-R - BB1";#N/A,#N/A,FALSE,"URB-BB1"}</definedName>
    <definedName name="HRA" hidden="1">{#N/A,#N/A,FALSE,"ORC-ACKE";#N/A,#N/A,FALSE,"RESUMO"}</definedName>
    <definedName name="HTML_CodePage" hidden="1">1252</definedName>
    <definedName name="HTML_Control" hidden="1">{"'INDICE'!$A$1:$K$78"}</definedName>
    <definedName name="HTML_Description" hidden="1">""</definedName>
    <definedName name="HTML_Email" hidden="1">"jonas@engevix-sp.com.br"</definedName>
    <definedName name="HTML_Header" hidden="1">"INDICE"</definedName>
    <definedName name="HTML_LastUpdate" hidden="1">"16/09/2000"</definedName>
    <definedName name="HTML_LineAfter" hidden="1">FALSE</definedName>
    <definedName name="HTML_LineBefore" hidden="1">FALSE</definedName>
    <definedName name="HTML_Name" hidden="1">"Engevix"</definedName>
    <definedName name="HTML_OBDlg2" hidden="1">TRUE</definedName>
    <definedName name="HTML_OBDlg4" hidden="1">TRUE</definedName>
    <definedName name="HTML_OS" hidden="1">0</definedName>
    <definedName name="HTML_PathFile" hidden="1">"P:\3-Pro\3462_00\3-Suprimentos\Lista de Materiais Geral\WEB PREÇOS\Lista de Quantitativos última revisão.htm"</definedName>
    <definedName name="HTML_Title" hidden="1">"Lista de Quantitativos_revint14"</definedName>
    <definedName name="HZCZQRBQEV" hidden="1">#REF!</definedName>
    <definedName name="IELZYZMUSY" hidden="1">#REF!</definedName>
    <definedName name="Import.Apelido" hidden="1">[1]DADOS!$F$16</definedName>
    <definedName name="Import.BDI.Det1" hidden="1">#REF!</definedName>
    <definedName name="Import.BDI.Det2" hidden="1">#REF!</definedName>
    <definedName name="Import.BDI.Det3" hidden="1">#REF!</definedName>
    <definedName name="Import.BDI.ISS" hidden="1">#REF!</definedName>
    <definedName name="Import.BDI.Obs1" hidden="1">#REF!</definedName>
    <definedName name="Import.BDI.Obs2" hidden="1">#REF!</definedName>
    <definedName name="Import.BDI.Obs3" hidden="1">#REF!</definedName>
    <definedName name="Import.BDI.Tipo1" hidden="1">#REF!</definedName>
    <definedName name="Import.BDI.Tipo2" hidden="1">#REF!</definedName>
    <definedName name="Import.BDI.Tipo3" hidden="1">#REF!</definedName>
    <definedName name="Import.BMAFAcumulado" hidden="1">OFFSET(#REF!,1,0):OFFSET(#REF!,-1,0)</definedName>
    <definedName name="Import.CNPJ" hidden="1">#REF!</definedName>
    <definedName name="Import.Código" hidden="1">OFFSET(#REF!,1,0):OFFSET(#REF!,-1,0)</definedName>
    <definedName name="Import.Contrapartida" hidden="1">#REF!</definedName>
    <definedName name="Import.CPMaxPerc" hidden="1">#REF!</definedName>
    <definedName name="Import.CPMinAbsoluta" hidden="1">#REF!</definedName>
    <definedName name="Import.CPMinPerc" hidden="1">#REF!</definedName>
    <definedName name="Import.CR" hidden="1">[1]DADOS!$F$7</definedName>
    <definedName name="Import.CRONOPLE" hidden="1">OFFSET(#REF!,1,1):OFFSET(#REF!,-1,-1)</definedName>
    <definedName name="Import.CTEF" hidden="1">#REF!</definedName>
    <definedName name="Import.CustoUnitário" hidden="1">OFFSET(#REF!,1,0):OFFSET(#REF!,-1,0)</definedName>
    <definedName name="Import.DataBase" hidden="1">OFFSET(#REF!,0,-1)</definedName>
    <definedName name="Import.DataBaseLicit" hidden="1">OFFSET(#REF!,0,-1)</definedName>
    <definedName name="Import.DataInicioObra" hidden="1">#REF!</definedName>
    <definedName name="Import.DescLote" hidden="1">[1]DADOS!$F$17</definedName>
    <definedName name="Import.Descrição" hidden="1">OFFSET(#REF!,1,0):OFFSET(#REF!,-1,0)</definedName>
    <definedName name="Import.Desoneracao" hidden="1">OFFSET([1]DADOS!$G$18,0,-1)</definedName>
    <definedName name="Import.empresa" hidden="1">#REF!</definedName>
    <definedName name="Import.Eventos.Nomes" hidden="1">OFFSET(#REF!,1,0):OFFSET(#REF!,-1,0)</definedName>
    <definedName name="Import.Fonte" hidden="1">OFFSET(#REF!,1,0):OFFSET(#REF!,-1,0)</definedName>
    <definedName name="Import.FrenteDeObra" hidden="1">#REF!:OFFSET(#REF!,0,-1)</definedName>
    <definedName name="Import.Município" hidden="1">[1]DADOS!$F$6</definedName>
    <definedName name="Import.Nível" hidden="1">OFFSET(#REF!,1,0):OFFSET(#REF!,-1,0)</definedName>
    <definedName name="Import.OpcaoBDI" hidden="1">OFFSET(#REF!,1,0):OFFSET(#REF!,-1,0)</definedName>
    <definedName name="Import.ORÇAMENTO.DivRecurso" hidden="1">OFFSET(#REF!,1,0):OFFSET(#REF!,-1,0)</definedName>
    <definedName name="Import.PLE" hidden="1">OFFSET(#REF!,1,1):OFFSET(#REF!,-1,-1)</definedName>
    <definedName name="Import.PLQ" hidden="1">OFFSET(#REF!,1,1):OFFSET(#REF!,-1,-1)</definedName>
    <definedName name="Import.PLQ.MemCalc" hidden="1">OFFSET(#REF!,1,0):OFFSET(#REF!,-1,0)</definedName>
    <definedName name="Import.Proponente" hidden="1">[1]DADOS!$F$5</definedName>
    <definedName name="Import.QCI.Divisao" hidden="1">OFFSET(#REF!,1,0):OFFSET(#REF!,-1,0)</definedName>
    <definedName name="Import.QCI.ItemInv" hidden="1">OFFSET(#REF!,1,0):OFFSET(#REF!,-1,0)</definedName>
    <definedName name="Import.QCI.Qtde" hidden="1">OFFSET(#REF!,1,0):OFFSET(#REF!,-1,0)</definedName>
    <definedName name="Import.QCI.Situacao" hidden="1">OFFSET(#REF!,1,0):OFFSET(#REF!,-1,0)</definedName>
    <definedName name="Import.QCI.SubItemInv" hidden="1">OFFSET(#REF!,1,0):OFFSET(#REF!,-1,0)</definedName>
    <definedName name="Import.QCICP" hidden="1">OFFSET(#REF!,1,0):OFFSET(#REF!,-1,0)</definedName>
    <definedName name="Import.QCIDesc" hidden="1">OFFSET(#REF!,1,0):OFFSET(#REF!,-1,0)</definedName>
    <definedName name="Import.QCIInv" hidden="1">OFFSET(#REF!,1,0):OFFSET(#REF!,-1,0)</definedName>
    <definedName name="Import.QCILote" hidden="1">OFFSET(#REF!,1,0):OFFSET(#REF!,-1,0)</definedName>
    <definedName name="Import.QCIOutros" hidden="1">OFFSET(#REF!,1,0):OFFSET(#REF!,-1,0)</definedName>
    <definedName name="Import.Quantidade" hidden="1">OFFSET(#REF!,1,0):OFFSET(#REF!,-1,0)</definedName>
    <definedName name="import.recurso" hidden="1">#REF!</definedName>
    <definedName name="Import.RegimeExecução" hidden="1">OFFSET(#REF!,0,-1)</definedName>
    <definedName name="Import.Repasse" hidden="1">#REF!</definedName>
    <definedName name="Import.RespFiscalização" hidden="1">#REF!</definedName>
    <definedName name="Import.RespOrçamento" hidden="1">[1]DADOS!$F$22:$F$24</definedName>
    <definedName name="Import.SICONV" hidden="1">[1]DADOS!$F$8</definedName>
    <definedName name="Import.Unidade" hidden="1">OFFSET(#REF!,1,0):OFFSET(#REF!,-1,0)</definedName>
    <definedName name="Import.UnitarioLicitado" hidden="1">OFFSET(#REF!,1,0):OFFSET(#REF!,-1,0)</definedName>
    <definedName name="INFERNO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j" hidden="1">{#N/A,#N/A,FALSE,"ORC-ACKE";#N/A,#N/A,FALSE,"RESUMO"}</definedName>
    <definedName name="JBEDSDWDSA" hidden="1">#REF!</definedName>
    <definedName name="jg" hidden="1">{#N/A,#N/A,FALSE,"RESUMO-BB1";#N/A,#N/A,FALSE,"MOD-A01-R - BB1";#N/A,#N/A,FALSE,"URB-BB1"}</definedName>
    <definedName name="jgg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jhe" hidden="1">#REF!</definedName>
    <definedName name="JQMVVHQZHQ" hidden="1">#REF!</definedName>
    <definedName name="JTZHIBNCBN" hidden="1">#REF!</definedName>
    <definedName name="JYKKXIZZCN" hidden="1">#REF!</definedName>
    <definedName name="k" hidden="1">{#N/A,#N/A,FALSE,"ORC-ACKE";#N/A,#N/A,FALSE,"RESUMO"}</definedName>
    <definedName name="KEY" hidden="1">#REF!</definedName>
    <definedName name="KFGTVTGSZB" hidden="1">#REF!</definedName>
    <definedName name="KLWPNNJBRB" hidden="1">#REF!</definedName>
    <definedName name="list" hidden="1">#REF!</definedName>
    <definedName name="loja" hidden="1">{#N/A,#N/A,FALSE,"BETER -1";#N/A,#N/A,FALSE,"BETER -2";#N/A,#N/A,FALSE,"BETER -3";#N/A,#N/A,FALSE,"BETER -urb";#N/A,#N/A,FALSE,"BETER -RESUMO"}</definedName>
    <definedName name="MCRWXOVTHS" hidden="1">#REF!</definedName>
    <definedName name="memo">#REF!</definedName>
    <definedName name="Memoriar1" hidden="1">{#N/A,#N/A,FALSE,"ORC-ACKE";#N/A,#N/A,FALSE,"RESUMO"}</definedName>
    <definedName name="MENU.CRONO" hidden="1">OFFSET(#REF!,1,0)</definedName>
    <definedName name="mnlm" hidden="1">{#N/A,#N/A,FALSE,"RESUMO";#N/A,#N/A,FALSE,"EXTR-CRONO";#N/A,#N/A,FALSE,"REAJUSTE";#N/A,#N/A,FALSE,"ACOMP-OBRA";#N/A,#N/A,FALSE,"MEDIÇÃO";#N/A,#N/A,FALSE,"POSIÇÃO FÍSICA";#N/A,#N/A,FALSE,"GRÁFICO"}</definedName>
    <definedName name="mnlmm" hidden="1">{#N/A,#N/A,FALSE,"RESUMO";#N/A,#N/A,FALSE,"EXTR-CRONO";#N/A,#N/A,FALSE,"REAJUSTE";#N/A,#N/A,FALSE,"ACOMP-OBRA";#N/A,#N/A,FALSE,"MEDIÇÃO";#N/A,#N/A,FALSE,"POSIÇÃO FÍSICA";#N/A,#N/A,FALSE,"GRÁFICO"}</definedName>
    <definedName name="multa1" hidden="1">{#N/A,#N/A,FALSE,"RESUMO FINANC.";#N/A,#N/A,FALSE,"RESUMO POS.FÍS.";#N/A,#N/A,FALSE,"EXTRATO CRON.";#N/A,#N/A,FALSE,"REAJUSTE";#N/A,#N/A,FALSE,"MEDIÇÃO";#N/A,#N/A,FALSE,"POSIÇÃO FÍSICA";#N/A,#N/A,FALSE,"GRÁFICO"}</definedName>
    <definedName name="nb" hidden="1">{#N/A,#N/A,FALSE,"RESUMO-BB1";#N/A,#N/A,FALSE,"MOD-A01-R - BB1";#N/A,#N/A,FALSE,"URB-BB1"}</definedName>
    <definedName name="NLXQXITZYY" hidden="1">#REF!</definedName>
    <definedName name="NN" hidden="1">#N/A</definedName>
    <definedName name="nyyr" hidden="1">{#N/A,#N/A,FALSE,"CPV";#N/A,#N/A,FALSE,"Pareto";#N/A,#N/A,FALSE,"Gráficos"}</definedName>
    <definedName name="orc">'planilha proposta'!$B:$K</definedName>
    <definedName name="ORÇAMENTO.BancoRef" hidden="1">'planilha proposta'!#REF!</definedName>
    <definedName name="ORÇAMENTO.CodBarra" hidden="1">IF(ORÇAMENTO.Fonte="Sinapi",SUBSTITUTE(SUBSTITUTE(ORÇAMENTO.Codigo,"/00","/"),"/0","/"),ORÇAMENTO.Codigo)</definedName>
    <definedName name="ORÇAMENTO.Codigo" hidden="1">#REF!</definedName>
    <definedName name="ORÇAMENTO.CustoUnitario" hidden="1">ROUND(#REF!,15-13*#REF!)</definedName>
    <definedName name="ORÇAMENTO.Descricao" hidden="1">#REF!</definedName>
    <definedName name="ORÇAMENTO.Fonte" hidden="1">#REF!</definedName>
    <definedName name="ORÇAMENTO.ListaCrono" hidden="1">OFFSET(#REF!,1,0):OFFSET(#REF!,-1,0)</definedName>
    <definedName name="ORÇAMENTO.MáximoListaCrono" hidden="1">MAX(ORÇAMENTO.ListaCrono)</definedName>
    <definedName name="ORÇAMENTO.Nivel" hidden="1">#REF!</definedName>
    <definedName name="ORÇAMENTO.OpcaoBDI" hidden="1">#REF!</definedName>
    <definedName name="ORÇAMENTO.PasteFormat1" hidden="1">OFFSET(#REF!,1,0):OFFSET(#REF!,-1,0)</definedName>
    <definedName name="ORÇAMENTO.PasteFormat2" hidden="1">OFFSET(#REF!,1,0):OFFSET(#REF!,-1,0)</definedName>
    <definedName name="ORÇAMENTO.PrecoUnitarioLicitado" hidden="1">#REF!</definedName>
    <definedName name="ORÇAMENTO.RangeQuant" hidden="1">OFFSET(#REF!,1,0):OFFSET(#REF!,-1,0)</definedName>
    <definedName name="ORÇAMENTO.SumCPMANUAL" hidden="1">SUMIF(#REF!,"CP",#REF!)</definedName>
    <definedName name="ORÇAMENTO.SumINVMANUAL" hidden="1">SUMIF(#REF!,"RP",#REF!)+SUMIF(#REF!,"CP",#REF!)+SUMIF(#REF!,"OU",#REF!)</definedName>
    <definedName name="ORÇAMENTO.SumOUTROSMANUAL" hidden="1">SUMIF(#REF!,"OU",#REF!)</definedName>
    <definedName name="ORÇAMENTO.SumREPASSEMANUAL" hidden="1">ORÇAMENTO.SumINVMANUAL-ORÇAMENTO.SumCPMANUAL-ORÇAMENTO.SumOUTROSMANUAL</definedName>
    <definedName name="ORÇAMENTO.Unidade" hidden="1">#REF!</definedName>
    <definedName name="PARETOATIV" hidden="1">{#N/A,#N/A,FALSE,"CPV";#N/A,#N/A,FALSE,"Pareto";#N/A,#N/A,FALSE,"Gráficos"}</definedName>
    <definedName name="PKNTSHYCBD" hidden="1">#REF!</definedName>
    <definedName name="PLE.firstrow" hidden="1">#REF!</definedName>
    <definedName name="PLE.lastrow" hidden="1">#REF!</definedName>
    <definedName name="PLE.Medicao" hidden="1">#REF!</definedName>
    <definedName name="PLE.ValorDoEvento" hidden="1">SUMIF(#REF!,#REF!,OFFSET(#REF!,0,#REF!))</definedName>
    <definedName name="PO.ValoresBDI" hidden="1">OFFSET(#REF!,1,0):OFFSET(#REF!,-1,0)</definedName>
    <definedName name="Popular" hidden="1">{#N/A,#N/A,FALSE,"Cronograma";#N/A,#N/A,FALSE,"Cronogr. 2"}</definedName>
    <definedName name="QCI.CPManual" hidden="1">ROUND(#REF!,2)</definedName>
    <definedName name="QCI.DescManual" hidden="1">#REF!</definedName>
    <definedName name="QCI.Divisao" hidden="1">#REF!</definedName>
    <definedName name="QCI.ExisteManual" hidden="1">(COUNTIF(#REF!,"Manual")+COUNTIF(#REF!,"SemiAuto"))&gt;0</definedName>
    <definedName name="QCI.InvManual" hidden="1">ROUND(#REF!,2)</definedName>
    <definedName name="QCI.ItemInvestimento" hidden="1">OFFSET(#REF!,1,0,COUNTA(#REF!)-1,1)</definedName>
    <definedName name="QCI.LoteManual" hidden="1">#REF!</definedName>
    <definedName name="QCI.MaxCPManual" hidden="1">#REF!-#REF!</definedName>
    <definedName name="QCI.MaxOUManual" hidden="1">#REF!-#REF!</definedName>
    <definedName name="QCI.OutrosManual" hidden="1">ROUND(#REF!,2)</definedName>
    <definedName name="QCI.SubItemInvestimento" hidden="1">OFFSET(#REF!,1,MATCH(#REF!,#REF!,0)-1,INDEX(#REF!,MATCH(#REF!,#REF!,0)+1))</definedName>
    <definedName name="QCI.SumCPMANUAL" hidden="1">SUMIF(#REF!,"Manual",#REF!)</definedName>
    <definedName name="QCI.SumINVMANUAL" hidden="1">SUMIF(#REF!,"Manual",#REF!)</definedName>
    <definedName name="QCI.SumOUTROSMANUAL" hidden="1">SUMIF(#REF!,"Manual",#REF!)</definedName>
    <definedName name="QCI.SumREPASSEMANUAL" hidden="1">QCI.SumINVMANUAL-QCI.CPManual-QCI.OutrosManual</definedName>
    <definedName name="QERTT" hidden="1">{#N/A,#N/A,FALSE,"ORC-ACKE";#N/A,#N/A,FALSE,"RESUMO"}</definedName>
    <definedName name="quim" hidden="1">{#N/A,#N/A,FALSE,"ET-CAPA";#N/A,#N/A,FALSE,"ET-PAG1";#N/A,#N/A,FALSE,"ET-PAG2";#N/A,#N/A,FALSE,"ET-PAG3";#N/A,#N/A,FALSE,"ET-PAG4";#N/A,#N/A,FALSE,"ET-PAG5"}</definedName>
    <definedName name="QWEFR" hidden="1">{#N/A,#N/A,FALSE,"RESUMO-BB1";#N/A,#N/A,FALSE,"MOD-A01-R - BB1";#N/A,#N/A,FALSE,"URB-BB1"}</definedName>
    <definedName name="qwwqwq" hidden="1">#REF!</definedName>
    <definedName name="ref">#REF!</definedName>
    <definedName name="REFERENCIA.Descricao" hidden="1">IF(ISNUMBER('planilha proposta'!#REF!),OFFSET(INDIRECT(ORÇAMENTO.BancoRef),'planilha proposta'!#REF!-1,3,1),'planilha proposta'!#REF!)</definedName>
    <definedName name="REFERENCIA.Desonerado" hidden="1">#N/A</definedName>
    <definedName name="REFERENCIA.NaoDesonerado" hidden="1">#N/A</definedName>
    <definedName name="REFERENCIA.Unidade" hidden="1">IF(ISNUMBER('planilha proposta'!#REF!),OFFSET(INDIRECT(ORÇAMENTO.BancoRef),'planilha proposta'!#REF!-1,4,1),"-")</definedName>
    <definedName name="RegimeExecucao" hidden="1">IF(OR(Import.RegimeExecução="",Import.RegimeExecução="Empreitada por Preço Global",Import.RegimeExecução="Empreitada Integral"),"Global","Unitário")</definedName>
    <definedName name="rio" hidden="1">{#N/A,#N/A,FALSE,"Cronograma";#N/A,#N/A,FALSE,"Cronogr. 2"}</definedName>
    <definedName name="RRE.MaxCPAcum" hidden="1">#REF!</definedName>
    <definedName name="RRE.MaxCPAnt" hidden="1">#REF!</definedName>
    <definedName name="RRE.MaxOUAcum" hidden="1">#REF!</definedName>
    <definedName name="RRE.MaxOUAnt" hidden="1">#REF!</definedName>
    <definedName name="RRE.Numero" hidden="1">OFFSET(#REF!,0,1)</definedName>
    <definedName name="RRE.VIMeta" hidden="1">#REF!</definedName>
    <definedName name="rt" hidden="1">{#N/A,#N/A,FALSE,"ORC-ACKE";#N/A,#N/A,FALSE,"RESUMO"}</definedName>
    <definedName name="RTDCURKAAC" hidden="1">#REF!</definedName>
    <definedName name="S" hidden="1">{#N/A,#N/A,FALSE,"ORC-ACKE";#N/A,#N/A,FALSE,"RESUMO"}</definedName>
    <definedName name="sad" hidden="1">#REF!</definedName>
    <definedName name="sdad" hidden="1">#REF!</definedName>
    <definedName name="sddsds" hidden="1">#REF!</definedName>
    <definedName name="SDS" hidden="1">{#N/A,#N/A,FALSE,"RESUMO-BB1";#N/A,#N/A,FALSE,"MOD-A01-R - BB1";#N/A,#N/A,FALSE,"URB-BB1"}</definedName>
    <definedName name="sdsdd" hidden="1">#REF!</definedName>
    <definedName name="sdsddsds" hidden="1">#REF!</definedName>
    <definedName name="sdsdsd" hidden="1">#REF!</definedName>
    <definedName name="sdsdsds" hidden="1">#REF!</definedName>
    <definedName name="sdsdsdsd" hidden="1">#REF!</definedName>
    <definedName name="SENHAGT" hidden="1">"PM2CAIXA"</definedName>
    <definedName name="SINAPI_AC" hidden="1">#REF!</definedName>
    <definedName name="SM_CORTE" hidden="1">{#N/A,#N/A,FALSE,"CPV";#N/A,#N/A,FALSE,"Pareto";#N/A,#N/A,FALSE,"Gráficos"}</definedName>
    <definedName name="SomaAgrup" hidden="1">SUMIF(OFFSET(#REF!,1,0,#REF!),"S",OFFSET(#REF!,1,0,#REF!))</definedName>
    <definedName name="SomaAgrupBM" hidden="1">SUMIF(OFFSET(#REF!,1,0,#REF!),"S",OFFSET(#REF!,1,0,#REF!))</definedName>
    <definedName name="ss" hidden="1">{#N/A,#N/A,FALSE,"Cronograma";#N/A,#N/A,FALSE,"Cronogr. 2"}</definedName>
    <definedName name="TIPOORCAMENTO" hidden="1">IF(VALUE(#REF!)=2,"Licitado","Proposto")</definedName>
    <definedName name="TTBILMJNUT" hidden="1">#REF!</definedName>
    <definedName name="UKBALFKBBW" hidden="1">#REF!</definedName>
    <definedName name="vcvc" hidden="1">#REF!</definedName>
    <definedName name="VCX" hidden="1">#REF!</definedName>
    <definedName name="VCXCVCVCX" hidden="1">#REF!</definedName>
    <definedName name="VCXVCXCV" hidden="1">#REF!</definedName>
    <definedName name="VCXVVCX" hidden="1">#REF!</definedName>
    <definedName name="Versao" hidden="1">#REF!</definedName>
    <definedName name="VTOTAL1" hidden="1">ROUND(#REF!*#REF!,15-13*#REF!)</definedName>
    <definedName name="VTOTALBM" hidden="1">IF(#REF!=0,0,CHOOSE(MATCH(RegimeExecucao,{"Global","Unitário"},0),ROUND(ROUND(#REF!,15-13*#REF!)/100*#REF!,15-13*#REF!),ROUND(ROUND(#REF!,15-13*#REF!)*ROUND(#REF!,15-13*#REF!),15-13*#REF!)))</definedName>
    <definedName name="VTYLRQEYAB" hidden="1">#REF!</definedName>
    <definedName name="VXCVCX" hidden="1">#REF!</definedName>
    <definedName name="VXCVCXVXCV" hidden="1">#REF!</definedName>
    <definedName name="VXCVX" hidden="1">#REF!</definedName>
    <definedName name="VXCVXCCV" hidden="1">#REF!</definedName>
    <definedName name="VXCVXCV" hidden="1">#REF!</definedName>
    <definedName name="VXVXCV" hidden="1">#REF!</definedName>
    <definedName name="VXVXVCX" hidden="1">#REF!</definedName>
    <definedName name="we" hidden="1">{#N/A,#N/A,FALSE,"RESUMO-BB1";#N/A,#N/A,FALSE,"MOD-A01-R - BB1";#N/A,#N/A,FALSE,"URB-BB1"}</definedName>
    <definedName name="wedzdszd" hidden="1">#REF!</definedName>
    <definedName name="wqeas" hidden="1">#REF!</definedName>
    <definedName name="wqwqwqw" hidden="1">#REF!</definedName>
    <definedName name="wqwqwqwq" hidden="1">#REF!</definedName>
    <definedName name="wrm.ORÇAMENTO" hidden="1">{#N/A,#N/A,FALSE,"ORC-ACKE";#N/A,#N/A,FALSE,"RESUMO"}</definedName>
    <definedName name="wrn.BB1." hidden="1">{#N/A,#N/A,FALSE,"RESUMO-BB1";#N/A,#N/A,FALSE,"MOD-A01-R - BB1";#N/A,#N/A,FALSE,"URB-BB1"}</definedName>
    <definedName name="wrn.BB1._1" hidden="1">{#N/A,#N/A,FALSE,"RESUMO-BB1";#N/A,#N/A,FALSE,"MOD-A01-R - BB1";#N/A,#N/A,FALSE,"URB-BB1"}</definedName>
    <definedName name="wrn.BETER." hidden="1">{#N/A,#N/A,FALSE,"BETER -1";#N/A,#N/A,FALSE,"BETER -2";#N/A,#N/A,FALSE,"BETER -3";#N/A,#N/A,FALSE,"BETER -urb";#N/A,#N/A,FALSE,"BETER -RESUMO"}</definedName>
    <definedName name="wrn.BETER._1" hidden="1">{#N/A,#N/A,FALSE,"BETER -1";#N/A,#N/A,FALSE,"BETER -2";#N/A,#N/A,FALSE,"BETER -3";#N/A,#N/A,FALSE,"BETER -urb";#N/A,#N/A,FALSE,"BETER -RESUMO"}</definedName>
    <definedName name="wrn.COMPLETO." hidden="1">{#N/A,#N/A,FALSE,"RESUMO";#N/A,#N/A,FALSE,"EXTR.CRON.";#N/A,#N/A,FALSE,"REAJUSTE";#N/A,#N/A,FALSE,"RES.FIN.-APTO";#N/A,#N/A,FALSE,"RES.FÍS.-APTO";#N/A,#N/A,FALSE,"MED-APTO";#N/A,#N/A,FALSE,"RES.FIN.-CASA";#N/A,#N/A,FALSE,"RES.FÍS.-CASA";#N/A,#N/A,FALSE,"MED-CASA";#N/A,#N/A,FALSE,"RES.FIN.-FUND.";#N/A,#N/A,FALSE,"RES.FÍS.-FUND.";#N/A,#N/A,FALSE,"MED-FUND.";#N/A,#N/A,FALSE,"GRÁFICO"}</definedName>
    <definedName name="wrn.Cronograma." hidden="1">{#N/A,#N/A,FALSE,"Cronograma";#N/A,#N/A,FALSE,"Cronogr. 2"}</definedName>
    <definedName name="wrn.DESDOBRE." hidden="1">{#N/A,#N/A,FALSE,"CPV";#N/A,#N/A,FALSE,"Pareto";#N/A,#N/A,FALSE,"Gráficos"}</definedName>
    <definedName name="wrn.GERAL." hidden="1">{#N/A,#N/A,FALSE,"ET-CAPA";#N/A,#N/A,FALSE,"ET-PAG1";#N/A,#N/A,FALSE,"ET-PAG2";#N/A,#N/A,FALSE,"ET-PAG3";#N/A,#N/A,FALSE,"ET-PAG4";#N/A,#N/A,FALSE,"ET-PAG5"}</definedName>
    <definedName name="wrn.GERAL2" hidden="1">{#N/A,#N/A,FALSE,"ET-CAPA";#N/A,#N/A,FALSE,"ET-PAG1";#N/A,#N/A,FALSE,"ET-PAG2";#N/A,#N/A,FALSE,"ET-PAG3";#N/A,#N/A,FALSE,"ET-PAG4";#N/A,#N/A,FALSE,"ET-PAG5"}</definedName>
    <definedName name="wrn.ORÇAMENTO." hidden="1">{#N/A,#N/A,FALSE,"ORC-ACKE";#N/A,#N/A,FALSE,"RESUMO"}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RELATÓRIO." hidden="1">{#N/A,#N/A,FALSE,"BET-HEL";#N/A,#N/A,FALSE,"CCAMP-SI";#N/A,#N/A,FALSE,"DELL-ORQ";#N/A,#N/A,FALSE,"LOPES-IT";#N/A,#N/A,FALSE,"MAST-HN";#N/A,#N/A,FALSE,"MULT-CAM";#N/A,#N/A,FALSE,"PLIMA-ASHCAR";#N/A,#N/A,FALSE,"RCOSTA-IVC";#N/A,#N/A,FALSE,"SERG-ACAC";#N/A,#N/A,FALSE,"SERTRY-IPES";#N/A,#N/A,FALSE,"VENDRA-IM";#N/A,#N/A,FALSE,"VM-BBII";#N/A,#N/A,FALSE,"YAZ-CEDROS"}</definedName>
    <definedName name="wrx.geral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wwqwasa" hidden="1">#REF!</definedName>
    <definedName name="WWWW" hidden="1">#REF!</definedName>
    <definedName name="XCVXC" hidden="1">#REF!</definedName>
    <definedName name="xcxcx" hidden="1">#REF!</definedName>
    <definedName name="xcxcxc" hidden="1">#REF!</definedName>
    <definedName name="xcxcxcx" hidden="1">#REF!</definedName>
    <definedName name="xcxcxcxc" hidden="1">#REF!</definedName>
    <definedName name="xxx" hidden="1">{#N/A,#N/A,FALSE,"Planilha";#N/A,#N/A,FALSE,"Resumo";#N/A,#N/A,FALSE,"Fisico";#N/A,#N/A,FALSE,"Financeiro";#N/A,#N/A,FALSE,"Financeiro"}</definedName>
    <definedName name="YT" hidden="1">{#N/A,#N/A,FALSE,"RESUMO-BB1";#N/A,#N/A,FALSE,"MOD-A01-R - BB1";#N/A,#N/A,FALSE,"URB-BB1"}</definedName>
    <definedName name="Z" hidden="1">{#N/A,#N/A,FALSE,"Planilha";#N/A,#N/A,FALSE,"Resumo";#N/A,#N/A,FALSE,"Fisico";#N/A,#N/A,FALSE,"Financeiro";#N/A,#N/A,FALSE,"Financeiro"}</definedName>
    <definedName name="ZERF" hidden="1">{#N/A,#N/A,FALSE,"BETER -1";#N/A,#N/A,FALSE,"BETER -2";#N/A,#N/A,FALSE,"BETER -3";#N/A,#N/A,FALSE,"BETER -urb";#N/A,#N/A,FALSE,"BETER -RESUMO"}</definedName>
    <definedName name="ZGYLVHFASF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H12" i="1" l="1"/>
  <c r="I92" i="1" l="1"/>
  <c r="I136" i="1" l="1"/>
  <c r="J136" i="1" s="1"/>
  <c r="I123" i="1"/>
  <c r="J123" i="1" s="1"/>
  <c r="K123" i="1" s="1"/>
  <c r="I99" i="1"/>
  <c r="J99" i="1" s="1"/>
  <c r="I107" i="1"/>
  <c r="J107" i="1" s="1"/>
  <c r="K107" i="1" s="1"/>
  <c r="I58" i="1"/>
  <c r="J58" i="1" s="1"/>
  <c r="I76" i="1"/>
  <c r="J76" i="1" s="1"/>
  <c r="K76" i="1" s="1"/>
  <c r="I86" i="1"/>
  <c r="J86" i="1" s="1"/>
  <c r="K86" i="1" s="1"/>
  <c r="I33" i="1"/>
  <c r="J33" i="1" s="1"/>
  <c r="I84" i="1"/>
  <c r="J84" i="1" s="1"/>
  <c r="K84" i="1" s="1"/>
  <c r="I15" i="1"/>
  <c r="J15" i="1" s="1"/>
  <c r="I28" i="1"/>
  <c r="J28" i="1" s="1"/>
  <c r="I29" i="1"/>
  <c r="J29" i="1" s="1"/>
  <c r="K29" i="1" s="1"/>
  <c r="I94" i="1"/>
  <c r="J94" i="1" s="1"/>
  <c r="J35" i="1"/>
  <c r="I137" i="1"/>
  <c r="J137" i="1" s="1"/>
  <c r="J62" i="1"/>
  <c r="I21" i="1"/>
  <c r="J21" i="1" s="1"/>
  <c r="I93" i="1"/>
  <c r="J93" i="1" s="1"/>
  <c r="K93" i="1" s="1"/>
  <c r="I40" i="1"/>
  <c r="J40" i="1" s="1"/>
  <c r="I139" i="1"/>
  <c r="J139" i="1" s="1"/>
  <c r="I143" i="1"/>
  <c r="J143" i="1" s="1"/>
  <c r="I141" i="1"/>
  <c r="J141" i="1" s="1"/>
  <c r="I142" i="1"/>
  <c r="J142" i="1" s="1"/>
  <c r="I144" i="1"/>
  <c r="J144" i="1" s="1"/>
  <c r="I140" i="1"/>
  <c r="J140" i="1" s="1"/>
  <c r="I130" i="1"/>
  <c r="J130" i="1" s="1"/>
  <c r="I134" i="1"/>
  <c r="J134" i="1" s="1"/>
  <c r="I135" i="1"/>
  <c r="J135" i="1" s="1"/>
  <c r="I133" i="1"/>
  <c r="J133" i="1" s="1"/>
  <c r="I129" i="1"/>
  <c r="J129" i="1" s="1"/>
  <c r="I132" i="1"/>
  <c r="J132" i="1" s="1"/>
  <c r="I127" i="1"/>
  <c r="J127" i="1" s="1"/>
  <c r="I131" i="1"/>
  <c r="J131" i="1" s="1"/>
  <c r="I128" i="1"/>
  <c r="J128" i="1" s="1"/>
  <c r="I46" i="1"/>
  <c r="J46" i="1" s="1"/>
  <c r="K46" i="1" s="1"/>
  <c r="I25" i="1"/>
  <c r="J25" i="1" s="1"/>
  <c r="K25" i="1" s="1"/>
  <c r="I108" i="1"/>
  <c r="J108" i="1" s="1"/>
  <c r="K108" i="1" s="1"/>
  <c r="I87" i="1"/>
  <c r="J87" i="1" s="1"/>
  <c r="K87" i="1" s="1"/>
  <c r="I110" i="1"/>
  <c r="J110" i="1" s="1"/>
  <c r="K110" i="1" s="1"/>
  <c r="I111" i="1"/>
  <c r="J111" i="1" s="1"/>
  <c r="I112" i="1"/>
  <c r="J112" i="1" s="1"/>
  <c r="K112" i="1" s="1"/>
  <c r="I102" i="1"/>
  <c r="J102" i="1" s="1"/>
  <c r="K102" i="1" s="1"/>
  <c r="I104" i="1"/>
  <c r="J104" i="1" s="1"/>
  <c r="K104" i="1" s="1"/>
  <c r="I105" i="1"/>
  <c r="J105" i="1" s="1"/>
  <c r="K105" i="1" s="1"/>
  <c r="I106" i="1"/>
  <c r="J106" i="1" s="1"/>
  <c r="K106" i="1" s="1"/>
  <c r="I103" i="1"/>
  <c r="J103" i="1" s="1"/>
  <c r="K103" i="1" s="1"/>
  <c r="I109" i="1"/>
  <c r="J109" i="1" s="1"/>
  <c r="K109" i="1" s="1"/>
  <c r="I101" i="1"/>
  <c r="J101" i="1" s="1"/>
  <c r="K101" i="1" s="1"/>
  <c r="I44" i="1"/>
  <c r="J44" i="1" s="1"/>
  <c r="K44" i="1" s="1"/>
  <c r="I43" i="1"/>
  <c r="J43" i="1" s="1"/>
  <c r="K43" i="1" s="1"/>
  <c r="I60" i="1"/>
  <c r="J60" i="1" s="1"/>
  <c r="I20" i="1"/>
  <c r="J20" i="1" s="1"/>
  <c r="K20" i="1" s="1"/>
  <c r="I61" i="1"/>
  <c r="J61" i="1" s="1"/>
  <c r="I67" i="1"/>
  <c r="J67" i="1" s="1"/>
  <c r="K67" i="1" s="1"/>
  <c r="I96" i="1"/>
  <c r="J96" i="1" s="1"/>
  <c r="K96" i="1" s="1"/>
  <c r="I98" i="1"/>
  <c r="J98" i="1" s="1"/>
  <c r="K98" i="1" s="1"/>
  <c r="I95" i="1"/>
  <c r="J95" i="1" s="1"/>
  <c r="K95" i="1" s="1"/>
  <c r="I97" i="1"/>
  <c r="J97" i="1" s="1"/>
  <c r="I70" i="1"/>
  <c r="J70" i="1" s="1"/>
  <c r="I71" i="1"/>
  <c r="J71" i="1" s="1"/>
  <c r="K71" i="1" s="1"/>
  <c r="I119" i="1"/>
  <c r="J119" i="1" s="1"/>
  <c r="K119" i="1" s="1"/>
  <c r="I124" i="1"/>
  <c r="J124" i="1" s="1"/>
  <c r="I118" i="1"/>
  <c r="J118" i="1" s="1"/>
  <c r="K118" i="1" s="1"/>
  <c r="I120" i="1"/>
  <c r="J120" i="1" s="1"/>
  <c r="K120" i="1" s="1"/>
  <c r="I122" i="1"/>
  <c r="J122" i="1" s="1"/>
  <c r="K122" i="1" s="1"/>
  <c r="I121" i="1"/>
  <c r="J121" i="1" s="1"/>
  <c r="K121" i="1" s="1"/>
  <c r="I117" i="1"/>
  <c r="J117" i="1" s="1"/>
  <c r="K117" i="1" s="1"/>
  <c r="I73" i="1"/>
  <c r="J73" i="1" s="1"/>
  <c r="K73" i="1" s="1"/>
  <c r="I116" i="1"/>
  <c r="J116" i="1" s="1"/>
  <c r="I79" i="1"/>
  <c r="J79" i="1" s="1"/>
  <c r="I80" i="1"/>
  <c r="J80" i="1" s="1"/>
  <c r="K80" i="1" s="1"/>
  <c r="I77" i="1"/>
  <c r="J77" i="1" s="1"/>
  <c r="I74" i="1"/>
  <c r="J74" i="1" s="1"/>
  <c r="I75" i="1"/>
  <c r="J75" i="1" s="1"/>
  <c r="I78" i="1"/>
  <c r="J78" i="1" s="1"/>
  <c r="K78" i="1" s="1"/>
  <c r="I114" i="1"/>
  <c r="J114" i="1" s="1"/>
  <c r="K114" i="1" s="1"/>
  <c r="I90" i="1"/>
  <c r="J90" i="1" s="1"/>
  <c r="K90" i="1" s="1"/>
  <c r="I88" i="1"/>
  <c r="J88" i="1" s="1"/>
  <c r="K88" i="1" s="1"/>
  <c r="I89" i="1"/>
  <c r="J89" i="1" s="1"/>
  <c r="I85" i="1"/>
  <c r="J85" i="1" s="1"/>
  <c r="K85" i="1" s="1"/>
  <c r="I83" i="1"/>
  <c r="J83" i="1" s="1"/>
  <c r="K83" i="1" s="1"/>
  <c r="J92" i="1"/>
  <c r="K92" i="1" s="1"/>
  <c r="I64" i="1"/>
  <c r="J64" i="1" s="1"/>
  <c r="K64" i="1" s="1"/>
  <c r="I68" i="1"/>
  <c r="J68" i="1" s="1"/>
  <c r="K68" i="1" s="1"/>
  <c r="I50" i="1"/>
  <c r="J50" i="1" s="1"/>
  <c r="K50" i="1" s="1"/>
  <c r="I51" i="1"/>
  <c r="J51" i="1" s="1"/>
  <c r="K51" i="1" s="1"/>
  <c r="I49" i="1"/>
  <c r="J49" i="1" s="1"/>
  <c r="I45" i="1"/>
  <c r="J45" i="1" s="1"/>
  <c r="K45" i="1" s="1"/>
  <c r="I30" i="1"/>
  <c r="J30" i="1" s="1"/>
  <c r="I39" i="1"/>
  <c r="J39" i="1" s="1"/>
  <c r="K39" i="1" s="1"/>
  <c r="I19" i="1"/>
  <c r="I41" i="1"/>
  <c r="J41" i="1" s="1"/>
  <c r="I34" i="1"/>
  <c r="J34" i="1" s="1"/>
  <c r="I63" i="1"/>
  <c r="J63" i="1" s="1"/>
  <c r="I56" i="1"/>
  <c r="J56" i="1" s="1"/>
  <c r="I57" i="1"/>
  <c r="J57" i="1" s="1"/>
  <c r="I54" i="1"/>
  <c r="J54" i="1" s="1"/>
  <c r="K54" i="1" s="1"/>
  <c r="I55" i="1"/>
  <c r="J55" i="1" s="1"/>
  <c r="K55" i="1" s="1"/>
  <c r="I38" i="1"/>
  <c r="J38" i="1" s="1"/>
  <c r="I47" i="1"/>
  <c r="J47" i="1" s="1"/>
  <c r="K47" i="1" s="1"/>
  <c r="I42" i="1"/>
  <c r="J42" i="1" s="1"/>
  <c r="K42" i="1" s="1"/>
  <c r="I48" i="1"/>
  <c r="J48" i="1" s="1"/>
  <c r="K48" i="1" s="1"/>
  <c r="I26" i="1"/>
  <c r="J26" i="1" s="1"/>
  <c r="I27" i="1"/>
  <c r="J27" i="1" s="1"/>
  <c r="I36" i="1"/>
  <c r="J36" i="1" s="1"/>
  <c r="I32" i="1"/>
  <c r="J32" i="1" s="1"/>
  <c r="I31" i="1"/>
  <c r="J31" i="1" s="1"/>
  <c r="I24" i="1"/>
  <c r="J24" i="1" s="1"/>
  <c r="J14" i="1"/>
  <c r="K136" i="1" l="1"/>
  <c r="K99" i="1"/>
  <c r="J19" i="1"/>
  <c r="K19" i="1" s="1"/>
  <c r="K15" i="1"/>
  <c r="K14" i="1"/>
  <c r="K13" i="1" s="1"/>
  <c r="K49" i="1"/>
  <c r="K70" i="1"/>
  <c r="I66" i="1"/>
  <c r="J66" i="1" s="1"/>
  <c r="K66" i="1" s="1"/>
  <c r="I17" i="1"/>
  <c r="J17" i="1" s="1"/>
  <c r="K17" i="1" s="1"/>
  <c r="I59" i="1"/>
  <c r="J59" i="1" s="1"/>
  <c r="I18" i="1"/>
  <c r="J18" i="1" s="1"/>
  <c r="K18" i="1" s="1"/>
  <c r="I65" i="1"/>
  <c r="J65" i="1" s="1"/>
  <c r="K116" i="1" l="1"/>
  <c r="K144" i="1"/>
  <c r="K143" i="1"/>
  <c r="K133" i="1"/>
  <c r="K129" i="1"/>
  <c r="K135" i="1"/>
  <c r="K139" i="1"/>
  <c r="K97" i="1"/>
  <c r="K21" i="1"/>
  <c r="K130" i="1"/>
  <c r="K141" i="1"/>
  <c r="K127" i="1"/>
  <c r="K134" i="1"/>
  <c r="K131" i="1"/>
  <c r="K28" i="1"/>
  <c r="K140" i="1"/>
  <c r="K94" i="1"/>
  <c r="K111" i="1"/>
  <c r="K89" i="1"/>
  <c r="K137" i="1"/>
  <c r="K128" i="1"/>
  <c r="K124" i="1"/>
  <c r="K79" i="1"/>
  <c r="K132" i="1"/>
  <c r="K142" i="1"/>
  <c r="K63" i="1"/>
  <c r="K65" i="1"/>
  <c r="K16" i="1" l="1"/>
  <c r="K81" i="1"/>
  <c r="K125" i="1"/>
  <c r="K115" i="1" l="1"/>
  <c r="K77" i="1" l="1"/>
  <c r="K74" i="1"/>
  <c r="K75" i="1" l="1"/>
  <c r="K72" i="1" s="1"/>
  <c r="K41" i="1" l="1"/>
  <c r="K36" i="1" l="1"/>
  <c r="K38" i="1"/>
  <c r="K27" i="1"/>
  <c r="K40" i="1"/>
  <c r="K24" i="1"/>
  <c r="K26" i="1" l="1"/>
  <c r="K30" i="1"/>
  <c r="K62" i="1" l="1"/>
  <c r="K59" i="1"/>
  <c r="K31" i="1"/>
  <c r="K60" i="1"/>
  <c r="K56" i="1"/>
  <c r="K33" i="1" l="1"/>
  <c r="K58" i="1"/>
  <c r="K61" i="1"/>
  <c r="K32" i="1"/>
  <c r="K57" i="1" l="1"/>
  <c r="K52" i="1" s="1"/>
  <c r="K34" i="1"/>
  <c r="K35" i="1"/>
  <c r="K22" i="1" l="1"/>
  <c r="K146" i="1" l="1"/>
</calcChain>
</file>

<file path=xl/sharedStrings.xml><?xml version="1.0" encoding="utf-8"?>
<sst xmlns="http://schemas.openxmlformats.org/spreadsheetml/2006/main" count="568" uniqueCount="291">
  <si>
    <t xml:space="preserve">OBJETO: </t>
  </si>
  <si>
    <t>SEM DESONERAÇÃO</t>
  </si>
  <si>
    <t>LOCAL:</t>
  </si>
  <si>
    <t>BDI1:</t>
  </si>
  <si>
    <t>BDI2:</t>
  </si>
  <si>
    <t>ITEM</t>
  </si>
  <si>
    <t>FONTE</t>
  </si>
  <si>
    <t>COD.</t>
  </si>
  <si>
    <t>DESCRIÇÃO DOS SERVIÇOS</t>
  </si>
  <si>
    <t>UN.</t>
  </si>
  <si>
    <t>QUANT.</t>
  </si>
  <si>
    <t>BDI</t>
  </si>
  <si>
    <t>PPREÇO UNIT. COM BDI (R$)</t>
  </si>
  <si>
    <t>PPREÇO TOTAL COM BDI (R$)</t>
  </si>
  <si>
    <t>ADM LOCAL</t>
  </si>
  <si>
    <t>1.1.1</t>
  </si>
  <si>
    <t>SERVIÇOS PRELIMINARES</t>
  </si>
  <si>
    <t>2.1.1</t>
  </si>
  <si>
    <t>INFRA</t>
  </si>
  <si>
    <t>2.1.2</t>
  </si>
  <si>
    <t>SINAPI</t>
  </si>
  <si>
    <t>103689</t>
  </si>
  <si>
    <t>2.1.3</t>
  </si>
  <si>
    <t>2.1.4</t>
  </si>
  <si>
    <t>2.1.5</t>
  </si>
  <si>
    <t>DRENAGEM RUA JOAQUIM ALVES DE OLIVEIRA,  RUA EUGENIO NEGRI, RUA MELCHOR BARBOSA E RUA DAS FIGUEIRAS</t>
  </si>
  <si>
    <t>3.1</t>
  </si>
  <si>
    <t xml:space="preserve">ABERTURA DE VALAS </t>
  </si>
  <si>
    <t>3.1.1</t>
  </si>
  <si>
    <t>97636</t>
  </si>
  <si>
    <t>3.1.2</t>
  </si>
  <si>
    <t>3.1.3</t>
  </si>
  <si>
    <t>100983</t>
  </si>
  <si>
    <t>3.1.4</t>
  </si>
  <si>
    <t>3.1.5</t>
  </si>
  <si>
    <t>3.1.6</t>
  </si>
  <si>
    <t>CDHU</t>
  </si>
  <si>
    <t>07.02.040</t>
  </si>
  <si>
    <t>3.1.7</t>
  </si>
  <si>
    <t>3.1.8</t>
  </si>
  <si>
    <t>100979</t>
  </si>
  <si>
    <t>3.1.9</t>
  </si>
  <si>
    <t>95876</t>
  </si>
  <si>
    <t>3.1.10</t>
  </si>
  <si>
    <t>3.1.11</t>
  </si>
  <si>
    <t>3.1.12</t>
  </si>
  <si>
    <t>3.2</t>
  </si>
  <si>
    <t>GALERIA E DISPOSITIVOS DE DRENAGEM</t>
  </si>
  <si>
    <t>3.2.1</t>
  </si>
  <si>
    <t>3.2.2</t>
  </si>
  <si>
    <t>3.2.3</t>
  </si>
  <si>
    <t>SICRO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</si>
  <si>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</si>
  <si>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</si>
  <si>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</si>
  <si>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</si>
  <si>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</si>
  <si>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</si>
  <si>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</si>
  <si>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</si>
  <si>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</si>
  <si>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3.2.13</t>
  </si>
  <si>
    <t>3.2.14</t>
  </si>
  <si>
    <t xml:space="preserve">NOVO PAVIMENTO ASFÁLTICO </t>
  </si>
  <si>
    <t>4.1</t>
  </si>
  <si>
    <t>4.1.1</t>
  </si>
  <si>
    <t>96399</t>
  </si>
  <si>
    <t>4.1.2</t>
  </si>
  <si>
    <t>96396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</si>
  <si>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</si>
  <si>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</si>
  <si>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</si>
  <si>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</si>
  <si>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</si>
  <si>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</si>
  <si>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</si>
  <si>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</si>
  <si>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</si>
  <si>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</si>
  <si>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95995</t>
  </si>
  <si>
    <t>4.1.13</t>
  </si>
  <si>
    <t>4.1.14</t>
  </si>
  <si>
    <t>4.2</t>
  </si>
  <si>
    <t>SINALIZAÇÃO</t>
  </si>
  <si>
    <t>4.2.1</t>
  </si>
  <si>
    <t>70.02.016</t>
  </si>
  <si>
    <t>4.2.2</t>
  </si>
  <si>
    <t>70.02.017</t>
  </si>
  <si>
    <t>4.3</t>
  </si>
  <si>
    <t>CALÇADAS, SARJETAS E GUIAS</t>
  </si>
  <si>
    <t>4.3.1</t>
  </si>
  <si>
    <t>4.3.2</t>
  </si>
  <si>
    <t>4.3.3</t>
  </si>
  <si>
    <t>4.3.4</t>
  </si>
  <si>
    <t>4.3.5</t>
  </si>
  <si>
    <t>4.3.6</t>
  </si>
  <si>
    <t>4.3.7</t>
  </si>
  <si>
    <t xml:space="preserve">TRECHO DE CANALIZAÇÃO DE DRENAGEM </t>
  </si>
  <si>
    <t>5.1</t>
  </si>
  <si>
    <t xml:space="preserve">TERRAPLANAGEM </t>
  </si>
  <si>
    <t>5.1.1</t>
  </si>
  <si>
    <t>5.1.2</t>
  </si>
  <si>
    <t>5.1.3</t>
  </si>
  <si>
    <t>5.1.4</t>
  </si>
  <si>
    <t>EDIF</t>
  </si>
  <si>
    <t>5.1.5</t>
  </si>
  <si>
    <t>5.1.6</t>
  </si>
  <si>
    <t>5.2</t>
  </si>
  <si>
    <t>CANALIZAÇÃO</t>
  </si>
  <si>
    <t>5.2.1</t>
  </si>
  <si>
    <t>5.2.2</t>
  </si>
  <si>
    <t>5.2.3</t>
  </si>
  <si>
    <t>5.2.4</t>
  </si>
  <si>
    <t>11.18.140</t>
  </si>
  <si>
    <t>5.2.5</t>
  </si>
  <si>
    <t>5.2.6</t>
  </si>
  <si>
    <t>5.2.7</t>
  </si>
  <si>
    <t>5.3</t>
  </si>
  <si>
    <t xml:space="preserve">DISPOSITIVOS DE DRENAGEM 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</si>
  <si>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</si>
  <si>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</si>
  <si>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</si>
  <si>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</si>
  <si>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</si>
  <si>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</si>
  <si>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</si>
  <si>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</si>
  <si>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</si>
  <si>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</si>
  <si>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5.3.11</t>
  </si>
  <si>
    <t>5.4</t>
  </si>
  <si>
    <t xml:space="preserve">PAISAGISMO </t>
  </si>
  <si>
    <t>5.4.1</t>
  </si>
  <si>
    <t xml:space="preserve">DEMOLIÇÕES DEVIDO AS REMOÇÕES 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</si>
  <si>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</si>
  <si>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</si>
  <si>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</si>
  <si>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</si>
  <si>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</si>
  <si>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</si>
  <si>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</si>
  <si>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</si>
  <si>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RUA DAS FIGUEIRAS</t>
  </si>
  <si>
    <t>7.1</t>
  </si>
  <si>
    <t>ESCADA HIDRÁULICA</t>
  </si>
  <si>
    <t>7.1.1</t>
  </si>
  <si>
    <t>93358</t>
  </si>
  <si>
    <t>7.1.2</t>
  </si>
  <si>
    <t>101616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</si>
  <si>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</si>
  <si>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</si>
  <si>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</si>
  <si>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</si>
  <si>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</si>
  <si>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</si>
  <si>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</si>
  <si>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</si>
  <si>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7.2</t>
  </si>
  <si>
    <t>CAIXA DE PASSAGEM</t>
  </si>
  <si>
    <t>7.2.1</t>
  </si>
  <si>
    <t>7.2.2</t>
  </si>
  <si>
    <t>7.2.3</t>
  </si>
  <si>
    <t>7.2.4</t>
  </si>
  <si>
    <t>7.2.5</t>
  </si>
  <si>
    <t>7.2.6</t>
  </si>
  <si>
    <t>TOTAL:</t>
  </si>
  <si>
    <t xml:space="preserve">Engenheiro de obras </t>
  </si>
  <si>
    <t>Mestre de obras</t>
  </si>
  <si>
    <t>m²</t>
  </si>
  <si>
    <t>Ton</t>
  </si>
  <si>
    <t>m³</t>
  </si>
  <si>
    <t>un</t>
  </si>
  <si>
    <t>M3XKM</t>
  </si>
  <si>
    <t>COMPOSIÇÃO 1</t>
  </si>
  <si>
    <t>UN</t>
  </si>
  <si>
    <t>CANTEIRO DE OBRAS</t>
  </si>
  <si>
    <t>M</t>
  </si>
  <si>
    <t>KG</t>
  </si>
  <si>
    <t>M3</t>
  </si>
  <si>
    <t>MES</t>
  </si>
  <si>
    <t>M2</t>
  </si>
  <si>
    <t>ARMAÇÃO UTILIZANDO AÇO CA-25 DE 12,5 MM - MONTAGEM. AF_06/2022</t>
  </si>
  <si>
    <t>TUBO DE CONCRETO PARA REDES COLETORAS DE ÁGUAS PLUVIAIS, DIÂMETRO DE 600 MM, JUNTA RÍGIDA, INSTALADO EM LOCAL COM ALTO NÍVEL DE INTERFERÊNCIAS - FORNECIMENTO E ASSENTAMENTO. AF_03/2024</t>
  </si>
  <si>
    <t>REATERRO MANUAL DE VALAS, COM COMPACTADOR DE SOLOS DE PERCUSSÃO. AF_08/2023</t>
  </si>
  <si>
    <t>REATERRO MECANIZADO DE VALA COM MINICARREGADEIRA, COM COMPACTADOR DE SOLOS DE PERCUSSÃO. AF_08/2023</t>
  </si>
  <si>
    <t>CONSTRUÇÃO DE BASE E SUB-BASE PARA PAVIMENTAÇÃO DE BRITA GRADUADA SIMPLES, COM ESPESSURA DE 15 CM - EXCLUSIVE CARGA E TRANSPORTE. AF_09/2024</t>
  </si>
  <si>
    <t>CONSTRUÇÃO DE BASE E SUB-BASE PARA PAVIMENTAÇÃO DE RACHÃO, COM ESPESSURA DE 40 CM - EXCLUSIVE CARGA E TRANSPORTE. AF_09/2024</t>
  </si>
  <si>
    <t>CAIXA ENTERRADA RETENTORA DE AREIA RETANGULAR, EM ALVENARIA COM BLOCOS DE CONCRETO, DIMENSÕES INTERNAS: 1,00 X 1,00 X 1,20 M, EXCLUINDO TAMPÃO. AF_12/2020</t>
  </si>
  <si>
    <t>CANALETA MEIA CANA PRÉ-MOLDADA DE CONCRETO (D = 50 CM) - FORNECIMENTO E INSTALAÇÃO. AF_05/2025</t>
  </si>
  <si>
    <t>DEMOLIÇÃO DE ALVENARIA PARA QUALQUER TIPO DE BLOCO, DE FORMA MECANIZADA, SEM REAPROVEITAMENTO. AF_09/2023</t>
  </si>
  <si>
    <t>DEMOLIÇÃO DE GUIAS, SARJETAS OU SARJETÕES, DE FORMA MECANIZADA, SEM REAPROVEITAMENTO. AF_09/2023</t>
  </si>
  <si>
    <t>DEMOLIÇÃO DE LAJES, EM CONCRETO ARMADO, DE FORMA MECANIZADA COM MARTELETE, SEM REAPROVEITAMENTO. AF_09/2023</t>
  </si>
  <si>
    <t>DEMOLIÇÃO DE PILARES E VIGAS EM CONCRETO ARMADO, DE FORMA MECANIZADA COM MARTELETE, SEM REAPROVEITAMENTO. AF_09/2023</t>
  </si>
  <si>
    <t>DEMOLIÇÃO DE PISO DE CONCRETO SIMPLES, DE FORMA MECANIZADA COM MARTELETE, SEM REAPROVEITAMENTO. AF_09/2023</t>
  </si>
  <si>
    <t>DEMOLIÇÃO PARCIAL DE PAVIMENTO ASFÁLTICO, DE FORMA MECANIZADA, SEM REAPROVEITAMENTO. AF_09/2023</t>
  </si>
  <si>
    <t>REMOÇÃO DE TELHAS DE FIBROCIMENTO METÁLICA E CERÂMICA, DE FORMA MANUAL, SEM REAPROVEITAMENTO. AF_09/2023</t>
  </si>
  <si>
    <t>FABRICAÇÃO, MONTAGEM E DESMONTAGEM DE FÔRMA PARA ESCADA HIDRÁULICA, EM CHAPA DE MADEIRA COMPENSADA RESINADA, E = 17 MM, 3 UTILIZAÇÕES. AF_08/2022</t>
  </si>
  <si>
    <t>ESCAVAÇÃO VERTICAL PARA INFRAESTRUTURA, COM CARGA, DESCARGA E TRANSPORTE DE SOLO DE 1ª CATEGORIA, COM ESCAVADEIRA HIDRÁULICA (CAÇAMBA: 0,8 M³ / 111 HP), FROTA DE 3 CAMINHÕES BASCULANTES DE 14 M³, DMT ATÉ 1 KM E VELOCIDADE MÉDIA14 KM/H. AF_05/2020</t>
  </si>
  <si>
    <t>ESCAVAÇÃO VERTICAL PARA INFRAESTRUTURA, COM CARGA, DESCARGA E TRANSPORTE DE SOLO DE 1ª CATEGORIA, COM ESCAVADEIRA HIDRÁULICA (CAÇAMBA: 0,8 M³ / 111 HP), FROTA DE 3 CAMINHÕES BASCULANTES DE 18 M³, DMT ATÉ 1 KM E VELOCIDADE MÉDIA14 KM/H. AF_05/2020</t>
  </si>
  <si>
    <t>ESCAVAÇÃO MANUAL DE VALA. AF_09/2024</t>
  </si>
  <si>
    <t>ESCAVAÇÃO MECANIZADA DE VALA COM PROF. ATÉ 1,5 M (MÉDIA MONTANTE E JUSANTE/UMA COMPOSIÇÃO POR TRECHO), ESCAVADEIRA (0,8 M3), LARG. DE 1,5 M A 2,5 M, EM SOLO DE 1A CATEGORIA, LOCAIS COM BAIXO NÍVEL DE INTERFERÊNCIA. AF_09/2024</t>
  </si>
  <si>
    <t>ESCAVAÇÃO MECANIZADA DE VALA COM PROF. MAIOR QUE 1,5 M ATÉ 3,0 M (MÉDIA MONTANTE E JUSANTE/UMA COMPOSIÇÃO POR TRECHO),COM ESCAVADEIRA (1,2 M3),LARG. DE 1,5 M A 2,5 M, EM SOLO DE 1A CATEGORIA, LOCAIS COM BAIXO NÍVEL DE INTERFERÊNCIA. AF_09/2024</t>
  </si>
  <si>
    <t>ESCAVAÇÃO MECANIZADA DE VALA COM PROFUNDIDADE ATÉ 1,5 M (MÉDIA MONTANTE E JUSANTE/UMA COMPOSIÇÃO POR TRECHO), RETROESCAV. (0,26 M3), LARGURA DE 0,8 M A 1,5 M, EM SOLO DE 1A CATEGORIA, LOCAIS COM BAIXO NÍVEL DE INTERFERÊNCIA. AF_09/2024</t>
  </si>
  <si>
    <t>ESCORAMENTO DE VALA, TIPO DESCONTÍNUO, COM PROFUNDIDADE DE 1,5 A 3,0 M, LARGURA MAIOR OU IGUAL A 1,5 M E MENOR QUE 2,5 M. AF_08/2020</t>
  </si>
  <si>
    <t>PREPARO DE FUNDO DE VALA COM LARGURA MAIOR OU IGUAL A 1,5 M E MENOR QUE 2,5 M (ACERTO DO SOLO NATURAL). AF_08/2020</t>
  </si>
  <si>
    <t>PREPARO DE FUNDO DE VALA COM LARGURA MENOR QUE 1,5 M (ACERTO DO SOLO NATURAL). AF_08/2020</t>
  </si>
  <si>
    <t>ADUELA/ GALERIA FECHADA PRE-MOLDADA DE CONCRETO ARMADO, SECAO QUADRANGULAR INTERNA DE 1,50 X 1,50 M (L X A), MISULA DE 20 X 20 CM, C = 1,00 M, ESPESSURA MIN = 15 CM, TB-45 E FCK DO CONCRETO = 30 MPA FORNECIMENTO E ASSENTAMENTO. AF_01/2023</t>
  </si>
  <si>
    <t>ASSENTAMENTO DE GUIA (MEIO-FIO) EM TRECHO RETO, CONFECCIONADA EM CONCRETO PRÉ-FABRICADO, DIMENSÕES 100X15X13X20 CM (COMPRIMENTO X BASE INFERIOR X BASE SUPERIOR X ALTURA). AF_01/2024</t>
  </si>
  <si>
    <t>EXECUÇÃO DE SARJETA DE CONCRETO USINADO, MOLDADA IN LOCO EM TRECHO RETO, 45 CM BASE X 15 CM ALTURA. AF_01/2024</t>
  </si>
  <si>
    <t>TAPUME COM COMPENSADO DE MADEIRA. AF_03/2024</t>
  </si>
  <si>
    <t>LASTRO DE CONCRETO MAGRO, APLICADO EM PISOS, LAJES SOBRE SOLO OU RADIERS, ESPESSURA DE 5 CM. AF_01/2024</t>
  </si>
  <si>
    <t>PLANTIO DE GRAMA ESMERALDA OU SÃO CARLOS OU CURITIBANA, EM PLACAS. AF_07/2024</t>
  </si>
  <si>
    <t>EXECUÇÃO DE PASSEIO (CALÇADA) OU PISO DE CONCRETO COM CONCRETO MOLDADO IN LOCO, USINADO, ACABAMENTO CONVENCIONAL, ESPESSURA 8 CM, ARMADO. AF_08/2022</t>
  </si>
  <si>
    <t>ACRÉSCIMO PARA POÇO DE VISITA CIRCULAR PARA DRENAGEM, EM CONCRETO PRÉ-MOLDADO, DIÂMETRO INTERNO = 1 M. AF_12/2020</t>
  </si>
  <si>
    <t>BASE PARA POÇO DE VISITA RETANGULAR PARA DRENAGEM, EM ALVENARIA COM BLOCOS DE CONCRETO, DIMENSÕES INTERNAS = 1,5X1,5 M, PROFUNDIDADE = 1,40 M, EXCLUINDO TAMPÃO. AF_12/2020</t>
  </si>
  <si>
    <t>CAIXA COM GRELHA DUPLA RETANGULAR, EM ALVENARIA COM BLOCOS DE CONCRETO, DIMENSÕES INTERNAS: 0,5X2,2X1 M. AF_12/2020</t>
  </si>
  <si>
    <t>CAIXA PARA BOCA DE LOBO DUPLA RETANGULAR, EM ALVENARIA COM BLOCOS DE CONCRETO, DIMENSÕES INTERNAS: 0,6X2,2X1,2 M. AF_12/2020</t>
  </si>
  <si>
    <t>CAIXA PARA BOCA DE LOBO SIMPLES RETANGULAR, EM ALVENARIA COM BLOCOS DE CONCRETO, DIMENSÕES INTERNAS: 0,6X1X1,2 M. AF_12/2020</t>
  </si>
  <si>
    <t>CONCRETO FCK = 20MPA, TRAÇO 1:2,7:3 (EM MASSA SECA DE CIMENTO/ AREIA MÉDIA/ BRITA 1) - PREPARO MECÂNICO COM BETONEIRA 400 L. AF_05/2021</t>
  </si>
  <si>
    <t>FORNECIMENTO E INSTALAÇÃO DE PLACA DE OBRA COM CHAPA GALVANIZADA E ESTRUTURA DE MADEIRA. AF_03/2022_PS</t>
  </si>
  <si>
    <t>LIMPEZA MECANIZADA DE CAMADA VEGETAL, VEGETAÇÃO E PEQUENAS ÁRVORES (DIÂMETRO DE TRONCO MENOR QUE 0,20 M), COM TRATOR DE ESTEIRAS. AF_03/2024</t>
  </si>
  <si>
    <t>CARGA DE MISTURA ASFÁLTICA EM CAMINHÃO BASCULANTE 14 M³ (UNIDADE: M3). AF_07/2020</t>
  </si>
  <si>
    <t>CARGA, MANOBRA E DESCARGA DE ENTULHO EM CAMINHÃO BASCULANTE 14 M³ - CARGA COM ESCAVADEIRA HIDRÁULICA (CAÇAMBA DE 0,80 M³ / 111 HP) E DESCARGA LIVRE (UNIDADE: M3). AF_07/2020</t>
  </si>
  <si>
    <t>CARGA, MANOBRA E DESCARGA DE SOLOS E MATERIAIS GRANULARES EM CAMINHÃO BASCULANTE 14 M³ - CARGA COM ESCAVADEIRA HIDRÁULICA (CAÇAMBA DE 1,20 M³ / 155 HP) E DESCARGA LIVRE (UNIDADE: M3). AF_07/2020</t>
  </si>
  <si>
    <t>TRANSPORTE COM CAMINHÃO BASCULANTE DE 14 M³, EM VIA URBANA PAVIMENTADA, ADICIONAL PARA DMT EXCEDENTE A 30 KM (UNIDADE: M3XKM). AF_07/2020</t>
  </si>
  <si>
    <t>TRANSPORTE COM CAMINHÃO BASCULANTE DE 14 M³, EM VIA URBANA PAVIMENTADA, DMT ATÉ 30 KM (UNIDADE: M3XKM). AF_07/2020</t>
  </si>
  <si>
    <t>Boca de BSTC D = 1,50 m - esconsidade 15° - areia e brita comerciais - alas esconsas</t>
  </si>
  <si>
    <t>Lastro de brita comercial - espalhamento mecânico</t>
  </si>
  <si>
    <t>Fôrmas de tábuas de pinho para dispositivos de drenagem - utilização de 3 vezes - confecção, instalação e retirada</t>
  </si>
  <si>
    <t>FORNECIMENTO DE TERRA, INCLUSIVE CORTE, CARGA, DESCARGA E TRANSPORTE ATÉ 1KM</t>
  </si>
  <si>
    <t>CAIXA DE PASSAGEM EM ALVENARIA - TAMPA DE CONCRETO</t>
  </si>
  <si>
    <t>PROJETO EXECUTIVO (PRANCHA A1)</t>
  </si>
  <si>
    <t>DISPOSIÇÃO FINAL DE SOLOS E RESÍDUOS, CLASSE II A - NÃO INERTES, EM ATERRO SANITÁRIO LICENCIADO</t>
  </si>
  <si>
    <t>DISPOSIÇÃO FINAL DE SOLOS E RESÍDUOS, CLASSE II B - INERTES, EM ATERRO SANITÁRIO LICENCIADO</t>
  </si>
  <si>
    <t>INA.01 - IMPRIMAÇÃO BETUMINOSA LIGANTE</t>
  </si>
  <si>
    <t>IMPRIMAÇÃO BETUMINOSA IMPERMEABILIZANTE</t>
  </si>
  <si>
    <t>INC.27 - INSTALAÇÃO DE TAMPÃO PARA GALERIA DE ÁGUAS PLUVIAIS - ARTICULADO, EXCETO FORNECIMENTO DE TAMPÃO</t>
  </si>
  <si>
    <t>FORNECIMENTO DE TAMPÃO DE FERRO FUNDIDO DÚCTIL CLASSE MÍNIMA 400 (40T) D=600MM - NBR 10160 ARTICULADO - P/ GAL. ÁGUAS PLUV.</t>
  </si>
  <si>
    <t>LEVANTAMENTO OU REBAIXAMENTO DE TAMPÃO DE POÇO DE VISITA</t>
  </si>
  <si>
    <t>FORNECIMENTO E APLICAÇÃO DE TELA DE AÇO</t>
  </si>
  <si>
    <t>FORNECIMENTO DE CANAL U PRÉ-FABRICADO EM CONCRETO ARMADO  1,50 X 1,50 X 0,15 - TB 45</t>
  </si>
  <si>
    <t>LANÇAMENTO E ASSENTAMENTO DE CANAL U PRÉ-FABRICADAS EM CONCRETO ARMADO  1,50 X 1,50 X 0,15 - TB 45</t>
  </si>
  <si>
    <t>FORNECIMENTO E APLICAÇÃO DE CONCRETO USINADO FCK=20,0MPA - BOMBEADO</t>
  </si>
  <si>
    <t>PROTEÇÃO PARA TERCEIROS COM TELA DE NYLON</t>
  </si>
  <si>
    <t>Escavação mecanizada de valas ou cavas com profundidade de até 3 m</t>
  </si>
  <si>
    <t>Lastro e/ou fundação em rachão mecanizado</t>
  </si>
  <si>
    <t>Sinalização horizontal em massa termoplástica à quente por extrusão, espessura de 3,0 mm, para faixas</t>
  </si>
  <si>
    <t>Sinalização horizontal em massa termoplástica à quente por extrusão, espessura de 3,0 mm, para legendas</t>
  </si>
  <si>
    <t>01-003-005</t>
  </si>
  <si>
    <t>09-005-060</t>
  </si>
  <si>
    <t>03-053-018</t>
  </si>
  <si>
    <t>04-063-000</t>
  </si>
  <si>
    <t>04-064-000</t>
  </si>
  <si>
    <t>05-026-000</t>
  </si>
  <si>
    <t>05-027-000</t>
  </si>
  <si>
    <t>06-020-003</t>
  </si>
  <si>
    <t>06-020-021</t>
  </si>
  <si>
    <t>06-021-000</t>
  </si>
  <si>
    <t>07-012-000</t>
  </si>
  <si>
    <t>07-103-001</t>
  </si>
  <si>
    <t>07-104-001</t>
  </si>
  <si>
    <t>08-026-000</t>
  </si>
  <si>
    <t>10-018-000</t>
  </si>
  <si>
    <t>1.1.2</t>
  </si>
  <si>
    <t>EXECUÇÃO DE PAVIMENTO COM APLICAÇÃO DE CONCRETO ASFÁLTICO, CAMADA DE BINDER - EXCLUSIVE CARGA E TRANSPORTE. AF_10/2025</t>
  </si>
  <si>
    <t>EXECUÇÃO DE PAVIMENTO COM APLICAÇÃO DE CONCRETO ASFÁLTICO, CAMADA DE ROLAMENTO - EXCLUSIVE CARGA E TRANSPORTE. AF_10/2025</t>
  </si>
  <si>
    <t>5.1.7</t>
  </si>
  <si>
    <t>93593</t>
  </si>
  <si>
    <t>3.1.13</t>
  </si>
  <si>
    <t>4.1.15</t>
  </si>
  <si>
    <t>4.3.8</t>
  </si>
  <si>
    <t>5.1.8</t>
  </si>
  <si>
    <t>5.2.8</t>
  </si>
  <si>
    <t>5.3.12</t>
  </si>
  <si>
    <t>6.1.9</t>
  </si>
  <si>
    <t>7.1.11</t>
  </si>
  <si>
    <t>Contratação de empresa para execução de obras de urbanização, contemplando canalização e drenagem, e elaboração de projetos executivos do córrego da rua Eugênio Negri – assentamento Chafick-Macuco, subsetor 01</t>
  </si>
  <si>
    <t xml:space="preserve">		PAPEL COM TIMBRE DA EMPRESA</t>
  </si>
  <si>
    <t xml:space="preserve">ANEXO XI - MODELO DE PLANILHA PROPOSTA </t>
  </si>
  <si>
    <t>EMPRESA:</t>
  </si>
  <si>
    <t>CNPJ:</t>
  </si>
  <si>
    <t>Mauá-SP</t>
  </si>
  <si>
    <t>____________/2026</t>
  </si>
  <si>
    <t>CP N °</t>
  </si>
  <si>
    <t>Assinatura</t>
  </si>
  <si>
    <t>_______________________________________________________________________________</t>
  </si>
  <si>
    <t xml:space="preserve">      Representante Legal:</t>
  </si>
  <si>
    <t>CREA CAU Nº</t>
  </si>
  <si>
    <t xml:space="preserve">   Responsável Técnico :</t>
  </si>
  <si>
    <t>Preencher somente as células em azul</t>
  </si>
  <si>
    <t>Considerar arredondamento de duas casas decimais para Quantidade; Custo Unitário; BDI; Preço Unitário; Preço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</si>
</sst>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[$-416]mmm\-yy;@"/>
  </numFmts>
  <fonts count="3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</font>
    <font>
      <b/>
      <sz val="12"/>
      <name val="Calibri "/>
    </font>
    <font>
      <b/>
      <sz val="16"/>
      <name val="Arial"/>
      <family val="2"/>
    </font>
    <font>
      <sz val="14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9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44" fontId="1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18" fillId="0" borderId="0"/>
    <xf numFmtId="0" fontId="10" fillId="0" borderId="0"/>
    <xf numFmtId="0" fontId="19" fillId="0" borderId="0"/>
    <xf numFmtId="0" fontId="8" fillId="0" borderId="0"/>
    <xf numFmtId="0" fontId="18" fillId="0" borderId="0"/>
    <xf numFmtId="0" fontId="11" fillId="0" borderId="0"/>
    <xf numFmtId="0" fontId="19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18" fillId="0" borderId="0"/>
    <xf numFmtId="0" fontId="18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0" fontId="1" fillId="0" borderId="0"/>
    <xf numFmtId="0" fontId="26" fillId="0" borderId="0"/>
  </cellStyleXfs>
  <cellXfs count="109">
    <xf numFmtId="0" fontId="0" fillId="0" borderId="0" xfId="0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3" borderId="8" xfId="0" applyFont="1" applyFill="1" applyBorder="1" applyAlignment="1">
      <alignment horizontal="center" vertical="center"/>
    </xf>
    <xf numFmtId="4" fontId="7" fillId="3" borderId="8" xfId="0" applyNumberFormat="1" applyFont="1" applyFill="1" applyBorder="1" applyAlignment="1">
      <alignment horizontal="center" vertical="center"/>
    </xf>
    <xf numFmtId="4" fontId="7" fillId="4" borderId="8" xfId="0" applyNumberFormat="1" applyFont="1" applyFill="1" applyBorder="1" applyAlignment="1">
      <alignment horizontal="center" vertical="center" wrapText="1"/>
    </xf>
    <xf numFmtId="4" fontId="21" fillId="0" borderId="7" xfId="0" applyNumberFormat="1" applyFont="1" applyBorder="1" applyAlignment="1">
      <alignment horizontal="left" vertical="center" wrapText="1"/>
    </xf>
    <xf numFmtId="4" fontId="21" fillId="2" borderId="7" xfId="0" applyNumberFormat="1" applyFont="1" applyFill="1" applyBorder="1" applyAlignment="1">
      <alignment horizontal="center" vertical="center" wrapText="1"/>
    </xf>
    <xf numFmtId="4" fontId="21" fillId="2" borderId="7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center" vertical="center"/>
    </xf>
    <xf numFmtId="4" fontId="21" fillId="0" borderId="7" xfId="0" applyNumberFormat="1" applyFont="1" applyBorder="1" applyAlignment="1">
      <alignment horizontal="center" vertical="center" wrapText="1"/>
    </xf>
    <xf numFmtId="0" fontId="0" fillId="2" borderId="0" xfId="0" applyFill="1"/>
    <xf numFmtId="0" fontId="21" fillId="5" borderId="7" xfId="0" applyFont="1" applyFill="1" applyBorder="1" applyAlignment="1">
      <alignment horizontal="center" vertical="center" wrapText="1"/>
    </xf>
    <xf numFmtId="49" fontId="21" fillId="5" borderId="7" xfId="0" applyNumberFormat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left" vertical="center"/>
    </xf>
    <xf numFmtId="4" fontId="7" fillId="7" borderId="8" xfId="0" applyNumberFormat="1" applyFont="1" applyFill="1" applyBorder="1" applyAlignment="1">
      <alignment horizontal="center" vertical="center"/>
    </xf>
    <xf numFmtId="4" fontId="7" fillId="7" borderId="8" xfId="0" applyNumberFormat="1" applyFont="1" applyFill="1" applyBorder="1" applyAlignment="1">
      <alignment horizontal="center" vertical="center" wrapText="1"/>
    </xf>
    <xf numFmtId="0" fontId="21" fillId="5" borderId="7" xfId="0" quotePrefix="1" applyFont="1" applyFill="1" applyBorder="1" applyAlignment="1">
      <alignment horizontal="center" vertical="center" wrapText="1"/>
    </xf>
    <xf numFmtId="9" fontId="7" fillId="7" borderId="8" xfId="17" applyFont="1" applyFill="1" applyBorder="1" applyAlignment="1">
      <alignment horizontal="center" vertical="center" wrapText="1"/>
    </xf>
    <xf numFmtId="10" fontId="21" fillId="2" borderId="7" xfId="17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left" vertical="center"/>
    </xf>
    <xf numFmtId="4" fontId="7" fillId="6" borderId="8" xfId="0" applyNumberFormat="1" applyFont="1" applyFill="1" applyBorder="1" applyAlignment="1">
      <alignment horizontal="center" vertical="center"/>
    </xf>
    <xf numFmtId="4" fontId="7" fillId="6" borderId="8" xfId="0" applyNumberFormat="1" applyFont="1" applyFill="1" applyBorder="1" applyAlignment="1">
      <alignment horizontal="center" vertical="center" wrapText="1"/>
    </xf>
    <xf numFmtId="9" fontId="7" fillId="6" borderId="8" xfId="17" applyFont="1" applyFill="1" applyBorder="1" applyAlignment="1">
      <alignment horizontal="center" vertical="center" wrapText="1"/>
    </xf>
    <xf numFmtId="4" fontId="15" fillId="7" borderId="18" xfId="0" applyNumberFormat="1" applyFont="1" applyFill="1" applyBorder="1" applyAlignment="1">
      <alignment horizontal="center" vertical="center" wrapText="1"/>
    </xf>
    <xf numFmtId="4" fontId="21" fillId="0" borderId="11" xfId="0" applyNumberFormat="1" applyFont="1" applyBorder="1" applyAlignment="1">
      <alignment horizontal="center" vertical="center"/>
    </xf>
    <xf numFmtId="4" fontId="15" fillId="6" borderId="18" xfId="0" applyNumberFormat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4" fontId="15" fillId="7" borderId="11" xfId="0" applyNumberFormat="1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7" fillId="7" borderId="8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 wrapText="1"/>
    </xf>
    <xf numFmtId="4" fontId="21" fillId="0" borderId="8" xfId="0" applyNumberFormat="1" applyFont="1" applyBorder="1" applyAlignment="1">
      <alignment horizontal="left" vertical="center" wrapText="1"/>
    </xf>
    <xf numFmtId="4" fontId="21" fillId="0" borderId="8" xfId="0" applyNumberFormat="1" applyFont="1" applyBorder="1" applyAlignment="1">
      <alignment horizontal="center" vertical="center" wrapText="1"/>
    </xf>
    <xf numFmtId="4" fontId="21" fillId="2" borderId="8" xfId="0" applyNumberFormat="1" applyFont="1" applyFill="1" applyBorder="1" applyAlignment="1">
      <alignment horizontal="center" vertical="center" wrapText="1"/>
    </xf>
    <xf numFmtId="10" fontId="21" fillId="2" borderId="8" xfId="17" applyNumberFormat="1" applyFont="1" applyFill="1" applyBorder="1" applyAlignment="1">
      <alignment horizontal="center" vertical="center"/>
    </xf>
    <xf numFmtId="4" fontId="21" fillId="2" borderId="8" xfId="0" applyNumberFormat="1" applyFont="1" applyFill="1" applyBorder="1" applyAlignment="1">
      <alignment horizontal="center" vertical="center"/>
    </xf>
    <xf numFmtId="4" fontId="21" fillId="0" borderId="18" xfId="0" applyNumberFormat="1" applyFont="1" applyBorder="1" applyAlignment="1">
      <alignment horizontal="center" vertical="center"/>
    </xf>
    <xf numFmtId="165" fontId="20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4" fontId="21" fillId="2" borderId="7" xfId="0" applyNumberFormat="1" applyFont="1" applyFill="1" applyBorder="1" applyAlignment="1">
      <alignment horizontal="left" vertical="center" wrapText="1"/>
    </xf>
    <xf numFmtId="4" fontId="21" fillId="2" borderId="11" xfId="0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" fontId="28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left" vertical="center"/>
    </xf>
    <xf numFmtId="4" fontId="27" fillId="2" borderId="0" xfId="0" applyNumberFormat="1" applyFont="1" applyFill="1" applyAlignment="1">
      <alignment horizontal="center" vertical="center"/>
    </xf>
    <xf numFmtId="4" fontId="20" fillId="2" borderId="0" xfId="0" applyNumberFormat="1" applyFont="1" applyFill="1" applyAlignment="1">
      <alignment vertical="center"/>
    </xf>
    <xf numFmtId="4" fontId="21" fillId="2" borderId="0" xfId="0" applyNumberFormat="1" applyFont="1" applyFill="1" applyAlignment="1">
      <alignment horizontal="right" vertical="center"/>
    </xf>
    <xf numFmtId="165" fontId="20" fillId="2" borderId="0" xfId="0" applyNumberFormat="1" applyFont="1" applyFill="1" applyAlignment="1">
      <alignment horizontal="right" vertical="top"/>
    </xf>
    <xf numFmtId="0" fontId="17" fillId="2" borderId="0" xfId="0" applyFont="1" applyFill="1" applyAlignment="1">
      <alignment vertical="top" wrapText="1"/>
    </xf>
    <xf numFmtId="0" fontId="21" fillId="2" borderId="0" xfId="0" applyFont="1" applyFill="1" applyAlignment="1">
      <alignment vertical="center"/>
    </xf>
    <xf numFmtId="44" fontId="21" fillId="2" borderId="0" xfId="2" applyFont="1" applyFill="1" applyBorder="1" applyAlignment="1">
      <alignment vertical="center"/>
    </xf>
    <xf numFmtId="165" fontId="20" fillId="2" borderId="0" xfId="0" applyNumberFormat="1" applyFont="1" applyFill="1" applyAlignment="1">
      <alignment vertical="center" wrapText="1"/>
    </xf>
    <xf numFmtId="0" fontId="20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vertical="center" wrapText="1"/>
    </xf>
    <xf numFmtId="44" fontId="21" fillId="2" borderId="0" xfId="2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165" fontId="22" fillId="2" borderId="0" xfId="0" applyNumberFormat="1" applyFont="1" applyFill="1" applyAlignment="1">
      <alignment vertical="center" wrapText="1"/>
    </xf>
    <xf numFmtId="4" fontId="20" fillId="8" borderId="7" xfId="0" applyNumberFormat="1" applyFont="1" applyFill="1" applyBorder="1" applyAlignment="1">
      <alignment horizontal="center" vertical="center"/>
    </xf>
    <xf numFmtId="10" fontId="20" fillId="8" borderId="1" xfId="17" applyNumberFormat="1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vertical="top" wrapText="1"/>
    </xf>
    <xf numFmtId="0" fontId="21" fillId="8" borderId="2" xfId="0" applyFont="1" applyFill="1" applyBorder="1" applyAlignment="1">
      <alignment vertical="center"/>
    </xf>
    <xf numFmtId="44" fontId="21" fillId="8" borderId="2" xfId="2" applyFont="1" applyFill="1" applyBorder="1" applyAlignment="1">
      <alignment vertical="center"/>
    </xf>
    <xf numFmtId="0" fontId="14" fillId="8" borderId="3" xfId="0" applyFont="1" applyFill="1" applyBorder="1" applyAlignment="1">
      <alignment vertical="center" wrapText="1"/>
    </xf>
    <xf numFmtId="0" fontId="21" fillId="8" borderId="2" xfId="0" applyFont="1" applyFill="1" applyBorder="1" applyAlignment="1">
      <alignment horizontal="center" vertical="center"/>
    </xf>
    <xf numFmtId="44" fontId="21" fillId="8" borderId="2" xfId="2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 wrapText="1"/>
    </xf>
    <xf numFmtId="165" fontId="21" fillId="2" borderId="0" xfId="0" applyNumberFormat="1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165" fontId="21" fillId="2" borderId="0" xfId="0" applyNumberFormat="1" applyFont="1" applyFill="1" applyAlignment="1">
      <alignment horizontal="right" vertical="center"/>
    </xf>
    <xf numFmtId="10" fontId="20" fillId="2" borderId="0" xfId="17" applyNumberFormat="1" applyFont="1" applyFill="1" applyBorder="1" applyAlignment="1">
      <alignment horizontal="left" vertical="center"/>
    </xf>
    <xf numFmtId="4" fontId="21" fillId="2" borderId="0" xfId="0" applyNumberFormat="1" applyFont="1" applyFill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left" vertical="center"/>
    </xf>
    <xf numFmtId="44" fontId="20" fillId="2" borderId="16" xfId="1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top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4" fontId="20" fillId="2" borderId="15" xfId="0" applyNumberFormat="1" applyFont="1" applyFill="1" applyBorder="1" applyAlignment="1">
      <alignment horizontal="center" vertical="center"/>
    </xf>
    <xf numFmtId="4" fontId="20" fillId="2" borderId="16" xfId="0" applyNumberFormat="1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center" vertical="center"/>
    </xf>
    <xf numFmtId="0" fontId="23" fillId="8" borderId="14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3" fillId="8" borderId="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 wrapText="1"/>
    </xf>
    <xf numFmtId="0" fontId="17" fillId="2" borderId="0" xfId="0" applyFont="1" applyFill="1" applyAlignment="1">
      <alignment horizontal="left" vertical="top" wrapText="1"/>
    </xf>
    <xf numFmtId="0" fontId="0" fillId="2" borderId="0" xfId="0" applyFill="1" applyBorder="1"/>
    <xf numFmtId="0" fontId="21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</cellXfs>
  <cellStyles count="36">
    <cellStyle name="Moeda" xfId="1" builtinId="4"/>
    <cellStyle name="Moeda 2" xfId="2" xr:uid="{00000000-0005-0000-0000-000001000000}"/>
    <cellStyle name="Moeda 2 2" xfId="23" xr:uid="{00000000-0005-0000-0000-000002000000}"/>
    <cellStyle name="Moeda 2 3" xfId="28" xr:uid="{00000000-0005-0000-0000-000003000000}"/>
    <cellStyle name="Moeda 2 4" xfId="32" xr:uid="{00000000-0005-0000-0000-000004000000}"/>
    <cellStyle name="Moeda 3" xfId="21" xr:uid="{00000000-0005-0000-0000-000005000000}"/>
    <cellStyle name="Moeda 4" xfId="26" xr:uid="{00000000-0005-0000-0000-000006000000}"/>
    <cellStyle name="Moeda 5" xfId="31" xr:uid="{00000000-0005-0000-0000-000007000000}"/>
    <cellStyle name="Normal" xfId="0" builtinId="0"/>
    <cellStyle name="Normal 10 2" xfId="3" xr:uid="{00000000-0005-0000-0000-00000A000000}"/>
    <cellStyle name="Normal 11 2 2 21" xfId="4" xr:uid="{00000000-0005-0000-0000-00000B000000}"/>
    <cellStyle name="Normal 12 2" xfId="5" xr:uid="{00000000-0005-0000-0000-00000C000000}"/>
    <cellStyle name="Normal 17" xfId="34" xr:uid="{BB76DCD5-B370-46EA-AA57-10CB66439547}"/>
    <cellStyle name="Normal 199" xfId="6" xr:uid="{00000000-0005-0000-0000-00000D000000}"/>
    <cellStyle name="Normal 2" xfId="7" xr:uid="{00000000-0005-0000-0000-00000E000000}"/>
    <cellStyle name="Normal 2 2" xfId="8" xr:uid="{00000000-0005-0000-0000-00000F000000}"/>
    <cellStyle name="Normal 2 3 2" xfId="9" xr:uid="{00000000-0005-0000-0000-000010000000}"/>
    <cellStyle name="Normal 2 38" xfId="10" xr:uid="{00000000-0005-0000-0000-000011000000}"/>
    <cellStyle name="Normal 3" xfId="11" xr:uid="{00000000-0005-0000-0000-000012000000}"/>
    <cellStyle name="Normal 3 5" xfId="35" xr:uid="{BC2699F0-4C87-443E-A6FD-3C262C55FF85}"/>
    <cellStyle name="Normal 4" xfId="12" xr:uid="{00000000-0005-0000-0000-000013000000}"/>
    <cellStyle name="Normal 4 2" xfId="33" xr:uid="{1D4E327F-0567-4930-82E5-17E0D2E62BF4}"/>
    <cellStyle name="Normal 5" xfId="20" xr:uid="{00000000-0005-0000-0000-000014000000}"/>
    <cellStyle name="Normal 6" xfId="25" xr:uid="{00000000-0005-0000-0000-000015000000}"/>
    <cellStyle name="Normal 639" xfId="13" xr:uid="{00000000-0005-0000-0000-000016000000}"/>
    <cellStyle name="Normal 639 2" xfId="14" xr:uid="{00000000-0005-0000-0000-000017000000}"/>
    <cellStyle name="Normal 667" xfId="15" xr:uid="{00000000-0005-0000-0000-000018000000}"/>
    <cellStyle name="Normal 7" xfId="30" xr:uid="{00000000-0005-0000-0000-000019000000}"/>
    <cellStyle name="Normal 89" xfId="16" xr:uid="{00000000-0005-0000-0000-00001A000000}"/>
    <cellStyle name="Porcentagem" xfId="17" builtinId="5"/>
    <cellStyle name="Porcentagem 2" xfId="22" xr:uid="{00000000-0005-0000-0000-00001D000000}"/>
    <cellStyle name="Porcentagem 3" xfId="27" xr:uid="{00000000-0005-0000-0000-00001E000000}"/>
    <cellStyle name="Vírgula 2" xfId="24" xr:uid="{00000000-0005-0000-0000-00001F000000}"/>
    <cellStyle name="Vírgula 2 2" xfId="18" xr:uid="{00000000-0005-0000-0000-000020000000}"/>
    <cellStyle name="Vírgula 2 6" xfId="19" xr:uid="{00000000-0005-0000-0000-000021000000}"/>
    <cellStyle name="Vírgula 3" xfId="29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inf005.maua.sp.gov.br\Obras\Augusto%20SO\22-05-26,%20Ginasio%20Celso%20Daniel\Planilhas%20atualizadas,%2004-2022\MULTIPLA%20-%20CELSO%20DANIEL%2009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>
        <row r="5">
          <cell r="F5" t="str">
            <v>Prefeitura Municipal de Mauá</v>
          </cell>
        </row>
        <row r="6">
          <cell r="F6" t="str">
            <v>Mauá / SP</v>
          </cell>
        </row>
        <row r="7">
          <cell r="F7" t="str">
            <v>1058289-68</v>
          </cell>
        </row>
        <row r="8">
          <cell r="F8" t="str">
            <v>037691/2018</v>
          </cell>
        </row>
        <row r="16">
          <cell r="F16" t="str">
            <v>GINASIO CELSO DANIEL</v>
          </cell>
        </row>
        <row r="17">
          <cell r="F17" t="str">
            <v>REFORMA DA COBERTURA DO GINASIO CELSO DANIEL</v>
          </cell>
        </row>
        <row r="22">
          <cell r="F22" t="str">
            <v>Roberto Jeremias de Oliveira Bastos</v>
          </cell>
        </row>
        <row r="23">
          <cell r="F23" t="str">
            <v>5063101963</v>
          </cell>
        </row>
        <row r="24">
          <cell r="F24" t="str">
            <v>28027230180780999</v>
          </cell>
        </row>
      </sheetData>
      <sheetData sheetId="2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>
    <tabColor theme="1"/>
    <outlinePr summaryBelow="0"/>
  </sheetPr>
  <dimension ref="B1:K433"/>
  <sheetViews>
    <sheetView tabSelected="1" view="pageBreakPreview" topLeftCell="A145" zoomScale="85" zoomScaleNormal="85" zoomScaleSheetLayoutView="85" workbookViewId="0">
      <selection activeCell="I153" sqref="I153"/>
    </sheetView>
  </sheetViews>
  <sheetFormatPr defaultColWidth="9.140625" defaultRowHeight="15.75"/>
  <cols>
    <col min="1" max="1" width="7" style="1" customWidth="1"/>
    <col min="2" max="2" width="14.42578125" style="9" customWidth="1"/>
    <col min="3" max="3" width="18.5703125" style="9" customWidth="1"/>
    <col min="4" max="4" width="14.140625" style="9" customWidth="1"/>
    <col min="5" max="5" width="80.5703125" style="10" customWidth="1"/>
    <col min="6" max="6" width="10.28515625" style="10" customWidth="1"/>
    <col min="7" max="7" width="12" style="11" customWidth="1"/>
    <col min="8" max="8" width="17.28515625" style="11" customWidth="1"/>
    <col min="9" max="9" width="13.42578125" style="11" customWidth="1"/>
    <col min="10" max="10" width="19.140625" style="11" customWidth="1"/>
    <col min="11" max="11" width="23.5703125" style="11" customWidth="1"/>
    <col min="12" max="16384" width="9.140625" style="1"/>
  </cols>
  <sheetData>
    <row r="1" spans="2:11" ht="29.25" customHeight="1">
      <c r="B1" s="103" t="s">
        <v>277</v>
      </c>
      <c r="C1" s="103"/>
      <c r="D1" s="103"/>
      <c r="E1" s="103"/>
      <c r="F1" s="103"/>
      <c r="G1" s="103"/>
      <c r="H1" s="103"/>
      <c r="I1" s="103"/>
      <c r="J1" s="104"/>
      <c r="K1" s="104"/>
    </row>
    <row r="2" spans="2:11" ht="17.25" customHeight="1">
      <c r="B2" s="53"/>
      <c r="C2" s="54"/>
      <c r="D2" s="54"/>
      <c r="E2" s="55" t="s">
        <v>278</v>
      </c>
      <c r="F2" s="56"/>
      <c r="G2" s="57"/>
      <c r="H2" s="57"/>
      <c r="I2" s="57"/>
      <c r="J2" s="58"/>
      <c r="K2" s="58"/>
    </row>
    <row r="3" spans="2:11" ht="25.5" customHeight="1">
      <c r="B3" s="53"/>
      <c r="C3" s="59"/>
      <c r="D3" s="60"/>
      <c r="E3" s="61"/>
      <c r="F3" s="62"/>
      <c r="G3" s="62"/>
      <c r="H3" s="63"/>
      <c r="I3" s="63"/>
      <c r="J3" s="70" t="s">
        <v>1</v>
      </c>
      <c r="K3" s="64"/>
    </row>
    <row r="4" spans="2:11" ht="15.75" customHeight="1">
      <c r="B4" s="53"/>
      <c r="C4" s="59"/>
      <c r="D4" s="65" t="s">
        <v>279</v>
      </c>
      <c r="E4" s="73"/>
      <c r="F4" s="74"/>
      <c r="G4" s="74"/>
      <c r="H4" s="75"/>
      <c r="I4" s="75"/>
      <c r="J4" s="76"/>
      <c r="K4" s="66"/>
    </row>
    <row r="5" spans="2:11" ht="15.75" customHeight="1">
      <c r="B5" s="53"/>
      <c r="C5" s="59"/>
      <c r="D5" s="65" t="s">
        <v>280</v>
      </c>
      <c r="E5" s="73"/>
      <c r="F5" s="77"/>
      <c r="G5" s="77"/>
      <c r="H5" s="78"/>
      <c r="I5" s="78"/>
      <c r="J5" s="79"/>
      <c r="K5" s="38"/>
    </row>
    <row r="6" spans="2:11" ht="15.75" customHeight="1">
      <c r="B6" s="53"/>
      <c r="C6" s="59"/>
      <c r="D6" s="48"/>
      <c r="E6" s="61"/>
      <c r="F6" s="36"/>
      <c r="G6" s="36"/>
      <c r="H6" s="67"/>
      <c r="I6" s="67"/>
      <c r="J6" s="38"/>
      <c r="K6" s="38"/>
    </row>
    <row r="7" spans="2:11" ht="74.25" customHeight="1">
      <c r="B7" s="53"/>
      <c r="C7" s="59"/>
      <c r="D7" s="65" t="s">
        <v>0</v>
      </c>
      <c r="E7" s="105" t="s">
        <v>276</v>
      </c>
      <c r="F7" s="105"/>
      <c r="G7" s="105"/>
      <c r="H7" s="105"/>
      <c r="I7" s="105"/>
      <c r="J7" s="66"/>
      <c r="K7" s="66"/>
    </row>
    <row r="8" spans="2:11" ht="15.75" customHeight="1">
      <c r="B8" s="53"/>
      <c r="C8" s="59"/>
      <c r="D8" s="47" t="s">
        <v>2</v>
      </c>
      <c r="E8" s="66" t="s">
        <v>281</v>
      </c>
      <c r="F8" s="68"/>
      <c r="G8" s="68"/>
      <c r="H8" s="68"/>
      <c r="I8" s="68"/>
      <c r="J8" s="69"/>
      <c r="K8" s="69"/>
    </row>
    <row r="9" spans="2:11" ht="15.75" customHeight="1">
      <c r="B9" s="53"/>
      <c r="C9" s="59"/>
      <c r="D9" s="47" t="s">
        <v>283</v>
      </c>
      <c r="E9" s="66" t="s">
        <v>282</v>
      </c>
      <c r="F9" s="68"/>
      <c r="G9" s="68"/>
      <c r="H9" s="68"/>
      <c r="I9" s="68"/>
      <c r="J9" s="69"/>
      <c r="K9" s="69"/>
    </row>
    <row r="10" spans="2:11" ht="16.5" customHeight="1">
      <c r="B10" s="53"/>
      <c r="C10" s="59"/>
      <c r="D10" s="80"/>
      <c r="E10" s="81"/>
      <c r="F10" s="82"/>
      <c r="G10" s="83"/>
      <c r="H10" s="71" t="s">
        <v>3</v>
      </c>
      <c r="I10" s="72">
        <v>0</v>
      </c>
      <c r="J10" s="99"/>
      <c r="K10" s="100"/>
    </row>
    <row r="11" spans="2:11" ht="16.5" customHeight="1">
      <c r="B11" s="53"/>
      <c r="C11" s="36"/>
      <c r="D11" s="36"/>
      <c r="E11" s="81"/>
      <c r="F11" s="81"/>
      <c r="G11" s="84"/>
      <c r="H11" s="71" t="s">
        <v>4</v>
      </c>
      <c r="I11" s="72">
        <v>0</v>
      </c>
      <c r="J11" s="101"/>
      <c r="K11" s="102"/>
    </row>
    <row r="12" spans="2:11" ht="48.75" customHeight="1">
      <c r="B12" s="31" t="s">
        <v>5</v>
      </c>
      <c r="C12" s="3" t="s">
        <v>6</v>
      </c>
      <c r="D12" s="3" t="s">
        <v>7</v>
      </c>
      <c r="E12" s="3" t="s">
        <v>8</v>
      </c>
      <c r="F12" s="4" t="s">
        <v>9</v>
      </c>
      <c r="G12" s="4" t="s">
        <v>10</v>
      </c>
      <c r="H12" s="5" t="str">
        <f>IF(J3="COM DESONERAÇÃO","CUSTO UNIT. C/ DESONERAÇÃO (R$)","CUSTO UNIT. S/ DESONERAÇÃO (R$)")</f>
        <v>CUSTO UNIT. S/ DESONERAÇÃO (R$)</v>
      </c>
      <c r="I12" s="5" t="s">
        <v>11</v>
      </c>
      <c r="J12" s="5" t="s">
        <v>12</v>
      </c>
      <c r="K12" s="5" t="s">
        <v>13</v>
      </c>
    </row>
    <row r="13" spans="2:11" ht="28.5" customHeight="1">
      <c r="B13" s="32">
        <v>1</v>
      </c>
      <c r="C13" s="16"/>
      <c r="D13" s="16"/>
      <c r="E13" s="17" t="s">
        <v>14</v>
      </c>
      <c r="F13" s="18"/>
      <c r="G13" s="18"/>
      <c r="H13" s="19"/>
      <c r="I13" s="19"/>
      <c r="J13" s="19"/>
      <c r="K13" s="33">
        <f>SUM(K14:K15)</f>
        <v>0</v>
      </c>
    </row>
    <row r="14" spans="2:11" ht="45" customHeight="1">
      <c r="B14" s="34" t="s">
        <v>15</v>
      </c>
      <c r="C14" s="14" t="s">
        <v>20</v>
      </c>
      <c r="D14" s="14">
        <v>93567</v>
      </c>
      <c r="E14" s="6" t="s">
        <v>166</v>
      </c>
      <c r="F14" s="12" t="s">
        <v>179</v>
      </c>
      <c r="G14" s="7">
        <v>6</v>
      </c>
      <c r="H14" s="73"/>
      <c r="I14" s="22">
        <f>IF(E14=$E$34,$I$11,$I$10)</f>
        <v>0</v>
      </c>
      <c r="J14" s="8">
        <f>ROUND(H14*(1+I14),2)</f>
        <v>0</v>
      </c>
      <c r="K14" s="29">
        <f>ROUND(G14*J14,2)</f>
        <v>0</v>
      </c>
    </row>
    <row r="15" spans="2:11" ht="45" customHeight="1">
      <c r="B15" s="39" t="s">
        <v>263</v>
      </c>
      <c r="C15" s="40" t="s">
        <v>20</v>
      </c>
      <c r="D15" s="40">
        <v>94295</v>
      </c>
      <c r="E15" s="41" t="s">
        <v>167</v>
      </c>
      <c r="F15" s="42" t="s">
        <v>179</v>
      </c>
      <c r="G15" s="43">
        <v>6</v>
      </c>
      <c r="H15" s="73"/>
      <c r="I15" s="44">
        <f>IF(E15=$E$34,$I$11,$I$10)</f>
        <v>0</v>
      </c>
      <c r="J15" s="45">
        <f>ROUND(H15*(1+I15),2)</f>
        <v>0</v>
      </c>
      <c r="K15" s="46">
        <f>ROUND(G15*J15,2)</f>
        <v>0</v>
      </c>
    </row>
    <row r="16" spans="2:11" ht="28.5" customHeight="1">
      <c r="B16" s="32">
        <v>2</v>
      </c>
      <c r="C16" s="16"/>
      <c r="D16" s="16"/>
      <c r="E16" s="17" t="s">
        <v>16</v>
      </c>
      <c r="F16" s="18"/>
      <c r="G16" s="18"/>
      <c r="H16" s="19"/>
      <c r="I16" s="19"/>
      <c r="J16" s="19"/>
      <c r="K16" s="28">
        <f>SUM(K17:K21)</f>
        <v>0</v>
      </c>
    </row>
    <row r="17" spans="2:11" ht="45" customHeight="1">
      <c r="B17" s="34" t="s">
        <v>17</v>
      </c>
      <c r="C17" s="14" t="s">
        <v>18</v>
      </c>
      <c r="D17" s="20" t="s">
        <v>250</v>
      </c>
      <c r="E17" s="6" t="s">
        <v>231</v>
      </c>
      <c r="F17" s="12" t="s">
        <v>174</v>
      </c>
      <c r="G17" s="7">
        <v>9</v>
      </c>
      <c r="H17" s="73"/>
      <c r="I17" s="22">
        <f>IF(E17=$E$34,$I$11,$I$10)</f>
        <v>0</v>
      </c>
      <c r="J17" s="8">
        <f t="shared" ref="J17:J20" si="0">ROUND(H17*(1+I17),2)</f>
        <v>0</v>
      </c>
      <c r="K17" s="29">
        <f t="shared" ref="K17:K20" si="1">ROUND(G17*J17,2)</f>
        <v>0</v>
      </c>
    </row>
    <row r="18" spans="2:11" ht="43.5" customHeight="1">
      <c r="B18" s="34" t="s">
        <v>19</v>
      </c>
      <c r="C18" s="14" t="s">
        <v>20</v>
      </c>
      <c r="D18" s="14" t="s">
        <v>21</v>
      </c>
      <c r="E18" s="6" t="s">
        <v>219</v>
      </c>
      <c r="F18" s="12" t="s">
        <v>180</v>
      </c>
      <c r="G18" s="7">
        <v>36</v>
      </c>
      <c r="H18" s="73"/>
      <c r="I18" s="22">
        <f>IF(E18=$E$34,$I$11,$I$10)</f>
        <v>0</v>
      </c>
      <c r="J18" s="8">
        <f t="shared" si="0"/>
        <v>0</v>
      </c>
      <c r="K18" s="29">
        <f t="shared" si="1"/>
        <v>0</v>
      </c>
    </row>
    <row r="19" spans="2:11" ht="43.5" customHeight="1">
      <c r="B19" s="52" t="s">
        <v>22</v>
      </c>
      <c r="C19" s="14" t="s">
        <v>173</v>
      </c>
      <c r="D19" s="14">
        <v>2</v>
      </c>
      <c r="E19" s="50" t="s">
        <v>175</v>
      </c>
      <c r="F19" s="7" t="s">
        <v>174</v>
      </c>
      <c r="G19" s="7">
        <v>1</v>
      </c>
      <c r="H19" s="73"/>
      <c r="I19" s="22">
        <f>IF(E19=$E$34,$I$11,$I$10)</f>
        <v>0</v>
      </c>
      <c r="J19" s="8">
        <f>ROUND(H19*(1+I19),2)</f>
        <v>0</v>
      </c>
      <c r="K19" s="51">
        <f>ROUND(G19*J19,2)</f>
        <v>0</v>
      </c>
    </row>
    <row r="20" spans="2:11" ht="43.5" customHeight="1">
      <c r="B20" s="34" t="s">
        <v>23</v>
      </c>
      <c r="C20" s="14" t="s">
        <v>20</v>
      </c>
      <c r="D20" s="14">
        <v>98458</v>
      </c>
      <c r="E20" s="6" t="s">
        <v>209</v>
      </c>
      <c r="F20" s="12" t="s">
        <v>180</v>
      </c>
      <c r="G20" s="7">
        <v>305.36</v>
      </c>
      <c r="H20" s="73"/>
      <c r="I20" s="22">
        <f>IF(E20=$E$34,$I$11,$I$10)</f>
        <v>0</v>
      </c>
      <c r="J20" s="8">
        <f t="shared" si="0"/>
        <v>0</v>
      </c>
      <c r="K20" s="29">
        <f t="shared" si="1"/>
        <v>0</v>
      </c>
    </row>
    <row r="21" spans="2:11" ht="43.5" customHeight="1">
      <c r="B21" s="34" t="s">
        <v>24</v>
      </c>
      <c r="C21" s="14" t="s">
        <v>18</v>
      </c>
      <c r="D21" s="20" t="s">
        <v>262</v>
      </c>
      <c r="E21" s="6" t="s">
        <v>243</v>
      </c>
      <c r="F21" s="12" t="s">
        <v>180</v>
      </c>
      <c r="G21" s="7">
        <v>832.78</v>
      </c>
      <c r="H21" s="73"/>
      <c r="I21" s="22">
        <f>IF(E21=$E$34,$I$11,$I$10)</f>
        <v>0</v>
      </c>
      <c r="J21" s="8">
        <f t="shared" ref="J21" si="2">ROUND(H21*(1+I21),2)</f>
        <v>0</v>
      </c>
      <c r="K21" s="29">
        <f t="shared" ref="K21" si="3">ROUND(G21*J21,2)</f>
        <v>0</v>
      </c>
    </row>
    <row r="22" spans="2:11" s="2" customFormat="1" ht="34.5" customHeight="1">
      <c r="B22" s="32">
        <v>3</v>
      </c>
      <c r="C22" s="16"/>
      <c r="D22" s="16"/>
      <c r="E22" s="37" t="s">
        <v>25</v>
      </c>
      <c r="F22" s="18"/>
      <c r="G22" s="18"/>
      <c r="H22" s="19"/>
      <c r="I22" s="21"/>
      <c r="J22" s="19"/>
      <c r="K22" s="28">
        <f>SUM(K23:K51)</f>
        <v>0</v>
      </c>
    </row>
    <row r="23" spans="2:11" s="2" customFormat="1" ht="28.5" customHeight="1">
      <c r="B23" s="35" t="s">
        <v>26</v>
      </c>
      <c r="C23" s="23"/>
      <c r="D23" s="23"/>
      <c r="E23" s="24" t="s">
        <v>27</v>
      </c>
      <c r="F23" s="25"/>
      <c r="G23" s="25"/>
      <c r="H23" s="26"/>
      <c r="I23" s="27"/>
      <c r="J23" s="26"/>
      <c r="K23" s="30"/>
    </row>
    <row r="24" spans="2:11" s="2" customFormat="1" ht="51.75" customHeight="1">
      <c r="B24" s="34" t="s">
        <v>28</v>
      </c>
      <c r="C24" s="14" t="s">
        <v>20</v>
      </c>
      <c r="D24" s="14" t="s">
        <v>29</v>
      </c>
      <c r="E24" s="6" t="s">
        <v>194</v>
      </c>
      <c r="F24" s="12" t="s">
        <v>180</v>
      </c>
      <c r="G24" s="7">
        <v>1485.42</v>
      </c>
      <c r="H24" s="73"/>
      <c r="I24" s="22">
        <f t="shared" ref="I24:I34" si="4">IF(E24=$E$34,$I$11,$I$10)</f>
        <v>0</v>
      </c>
      <c r="J24" s="8">
        <f t="shared" ref="J24:J36" si="5">ROUND(H24*(1+I24),2)</f>
        <v>0</v>
      </c>
      <c r="K24" s="29">
        <f t="shared" ref="K24:K36" si="6">ROUND(G24*J24,2)</f>
        <v>0</v>
      </c>
    </row>
    <row r="25" spans="2:11" s="2" customFormat="1" ht="51.75" customHeight="1">
      <c r="B25" s="34" t="s">
        <v>30</v>
      </c>
      <c r="C25" s="14" t="s">
        <v>20</v>
      </c>
      <c r="D25" s="14">
        <v>104790</v>
      </c>
      <c r="E25" s="6" t="s">
        <v>193</v>
      </c>
      <c r="F25" s="12" t="s">
        <v>178</v>
      </c>
      <c r="G25" s="7">
        <v>16.329999999999998</v>
      </c>
      <c r="H25" s="73"/>
      <c r="I25" s="22">
        <f t="shared" si="4"/>
        <v>0</v>
      </c>
      <c r="J25" s="8">
        <f t="shared" si="5"/>
        <v>0</v>
      </c>
      <c r="K25" s="29">
        <f t="shared" si="6"/>
        <v>0</v>
      </c>
    </row>
    <row r="26" spans="2:11" s="2" customFormat="1" ht="51.75" customHeight="1">
      <c r="B26" s="34" t="s">
        <v>31</v>
      </c>
      <c r="C26" s="14" t="s">
        <v>20</v>
      </c>
      <c r="D26" s="14" t="s">
        <v>32</v>
      </c>
      <c r="E26" s="6" t="s">
        <v>222</v>
      </c>
      <c r="F26" s="12" t="s">
        <v>178</v>
      </c>
      <c r="G26" s="7">
        <v>90.6</v>
      </c>
      <c r="H26" s="73"/>
      <c r="I26" s="22">
        <f t="shared" si="4"/>
        <v>0</v>
      </c>
      <c r="J26" s="8">
        <f t="shared" si="5"/>
        <v>0</v>
      </c>
      <c r="K26" s="29">
        <f t="shared" si="6"/>
        <v>0</v>
      </c>
    </row>
    <row r="27" spans="2:11" s="2" customFormat="1" ht="77.25" customHeight="1">
      <c r="B27" s="34" t="s">
        <v>33</v>
      </c>
      <c r="C27" s="14" t="s">
        <v>20</v>
      </c>
      <c r="D27" s="14">
        <v>90091</v>
      </c>
      <c r="E27" s="6" t="s">
        <v>200</v>
      </c>
      <c r="F27" s="12" t="s">
        <v>178</v>
      </c>
      <c r="G27" s="7">
        <v>1030.94</v>
      </c>
      <c r="H27" s="73"/>
      <c r="I27" s="22">
        <f t="shared" si="4"/>
        <v>0</v>
      </c>
      <c r="J27" s="8">
        <f t="shared" si="5"/>
        <v>0</v>
      </c>
      <c r="K27" s="29">
        <f t="shared" si="6"/>
        <v>0</v>
      </c>
    </row>
    <row r="28" spans="2:11" s="2" customFormat="1" ht="77.25" customHeight="1">
      <c r="B28" s="34" t="s">
        <v>34</v>
      </c>
      <c r="C28" s="14" t="s">
        <v>20</v>
      </c>
      <c r="D28" s="14">
        <v>102281</v>
      </c>
      <c r="E28" s="6" t="s">
        <v>201</v>
      </c>
      <c r="F28" s="12" t="s">
        <v>178</v>
      </c>
      <c r="G28" s="7">
        <v>1726.27</v>
      </c>
      <c r="H28" s="73"/>
      <c r="I28" s="22">
        <f t="shared" si="4"/>
        <v>0</v>
      </c>
      <c r="J28" s="8">
        <f t="shared" ref="J28" si="7">ROUND(H28*(1+I28),2)</f>
        <v>0</v>
      </c>
      <c r="K28" s="29">
        <f t="shared" ref="K28" si="8">ROUND(G28*J28,2)</f>
        <v>0</v>
      </c>
    </row>
    <row r="29" spans="2:11" s="2" customFormat="1" ht="53.25" customHeight="1">
      <c r="B29" s="34" t="s">
        <v>35</v>
      </c>
      <c r="C29" s="14" t="s">
        <v>36</v>
      </c>
      <c r="D29" s="14" t="s">
        <v>37</v>
      </c>
      <c r="E29" s="6" t="s">
        <v>244</v>
      </c>
      <c r="F29" s="12" t="s">
        <v>178</v>
      </c>
      <c r="G29" s="7">
        <v>366.94</v>
      </c>
      <c r="H29" s="73"/>
      <c r="I29" s="22">
        <f t="shared" si="4"/>
        <v>0</v>
      </c>
      <c r="J29" s="8">
        <f t="shared" ref="J29" si="9">ROUND(H29*(1+I29),2)</f>
        <v>0</v>
      </c>
      <c r="K29" s="29">
        <f t="shared" ref="K29" si="10">ROUND(G29*J29,2)</f>
        <v>0</v>
      </c>
    </row>
    <row r="30" spans="2:11" s="2" customFormat="1" ht="77.25" customHeight="1">
      <c r="B30" s="34" t="s">
        <v>38</v>
      </c>
      <c r="C30" s="14" t="s">
        <v>20</v>
      </c>
      <c r="D30" s="14">
        <v>93382</v>
      </c>
      <c r="E30" s="6" t="s">
        <v>183</v>
      </c>
      <c r="F30" s="12" t="s">
        <v>178</v>
      </c>
      <c r="G30" s="7">
        <v>2652.78</v>
      </c>
      <c r="H30" s="73"/>
      <c r="I30" s="22">
        <f t="shared" si="4"/>
        <v>0</v>
      </c>
      <c r="J30" s="8">
        <f t="shared" si="5"/>
        <v>0</v>
      </c>
      <c r="K30" s="29">
        <f t="shared" si="6"/>
        <v>0</v>
      </c>
    </row>
    <row r="31" spans="2:11" s="2" customFormat="1" ht="70.5" customHeight="1">
      <c r="B31" s="34" t="s">
        <v>39</v>
      </c>
      <c r="C31" s="14" t="s">
        <v>20</v>
      </c>
      <c r="D31" s="14" t="s">
        <v>40</v>
      </c>
      <c r="E31" s="6" t="s">
        <v>223</v>
      </c>
      <c r="F31" s="12" t="s">
        <v>178</v>
      </c>
      <c r="G31" s="7">
        <v>471.37</v>
      </c>
      <c r="H31" s="73"/>
      <c r="I31" s="22">
        <f t="shared" si="4"/>
        <v>0</v>
      </c>
      <c r="J31" s="8">
        <f t="shared" si="5"/>
        <v>0</v>
      </c>
      <c r="K31" s="29">
        <f t="shared" si="6"/>
        <v>0</v>
      </c>
    </row>
    <row r="32" spans="2:11" s="2" customFormat="1" ht="51.75" customHeight="1">
      <c r="B32" s="52" t="s">
        <v>41</v>
      </c>
      <c r="C32" s="14" t="s">
        <v>20</v>
      </c>
      <c r="D32" s="15" t="s">
        <v>42</v>
      </c>
      <c r="E32" s="6" t="s">
        <v>225</v>
      </c>
      <c r="F32" s="12" t="s">
        <v>172</v>
      </c>
      <c r="G32" s="7">
        <v>21073.89</v>
      </c>
      <c r="H32" s="73"/>
      <c r="I32" s="22">
        <f t="shared" si="4"/>
        <v>0</v>
      </c>
      <c r="J32" s="8">
        <f t="shared" si="5"/>
        <v>0</v>
      </c>
      <c r="K32" s="29">
        <f t="shared" si="6"/>
        <v>0</v>
      </c>
    </row>
    <row r="33" spans="2:11" s="2" customFormat="1" ht="51.75" customHeight="1">
      <c r="B33" s="52" t="s">
        <v>43</v>
      </c>
      <c r="C33" s="14" t="s">
        <v>20</v>
      </c>
      <c r="D33" s="15" t="s">
        <v>267</v>
      </c>
      <c r="E33" s="6" t="s">
        <v>224</v>
      </c>
      <c r="F33" s="12" t="s">
        <v>172</v>
      </c>
      <c r="G33" s="7">
        <v>2037.14</v>
      </c>
      <c r="H33" s="73"/>
      <c r="I33" s="22">
        <f t="shared" si="4"/>
        <v>0</v>
      </c>
      <c r="J33" s="8">
        <f t="shared" si="5"/>
        <v>0</v>
      </c>
      <c r="K33" s="29">
        <f t="shared" si="6"/>
        <v>0</v>
      </c>
    </row>
    <row r="34" spans="2:11" s="2" customFormat="1" ht="51.75" customHeight="1">
      <c r="B34" s="34" t="s">
        <v>44</v>
      </c>
      <c r="C34" s="14" t="s">
        <v>18</v>
      </c>
      <c r="D34" s="14" t="s">
        <v>252</v>
      </c>
      <c r="E34" s="6" t="s">
        <v>233</v>
      </c>
      <c r="F34" s="12" t="s">
        <v>169</v>
      </c>
      <c r="G34" s="7">
        <v>746.25</v>
      </c>
      <c r="H34" s="73"/>
      <c r="I34" s="22">
        <f t="shared" si="4"/>
        <v>0</v>
      </c>
      <c r="J34" s="8">
        <f t="shared" si="5"/>
        <v>0</v>
      </c>
      <c r="K34" s="29">
        <f t="shared" si="6"/>
        <v>0</v>
      </c>
    </row>
    <row r="35" spans="2:11" s="2" customFormat="1" ht="51.75" customHeight="1">
      <c r="B35" s="34" t="s">
        <v>45</v>
      </c>
      <c r="C35" s="14" t="s">
        <v>18</v>
      </c>
      <c r="D35" s="14" t="s">
        <v>251</v>
      </c>
      <c r="E35" s="6" t="s">
        <v>232</v>
      </c>
      <c r="F35" s="12" t="s">
        <v>169</v>
      </c>
      <c r="G35" s="7">
        <v>148.54</v>
      </c>
      <c r="H35" s="73"/>
      <c r="I35" s="22">
        <v>0.16800000000000001</v>
      </c>
      <c r="J35" s="8">
        <f t="shared" ref="J35" si="11">ROUND(H35*(1+I35),2)</f>
        <v>0</v>
      </c>
      <c r="K35" s="29">
        <f t="shared" ref="K35" si="12">ROUND(G35*J35,2)</f>
        <v>0</v>
      </c>
    </row>
    <row r="36" spans="2:11" s="2" customFormat="1" ht="65.25" customHeight="1">
      <c r="B36" s="34" t="s">
        <v>268</v>
      </c>
      <c r="C36" s="14" t="s">
        <v>20</v>
      </c>
      <c r="D36" s="14">
        <v>101579</v>
      </c>
      <c r="E36" s="6" t="s">
        <v>203</v>
      </c>
      <c r="F36" s="12" t="s">
        <v>180</v>
      </c>
      <c r="G36" s="7">
        <v>3771.47</v>
      </c>
      <c r="H36" s="73"/>
      <c r="I36" s="22">
        <f>IF(E36=$E$34,$I$11,$I$10)</f>
        <v>0</v>
      </c>
      <c r="J36" s="8">
        <f t="shared" si="5"/>
        <v>0</v>
      </c>
      <c r="K36" s="29">
        <f t="shared" si="6"/>
        <v>0</v>
      </c>
    </row>
    <row r="37" spans="2:11" s="2" customFormat="1" ht="28.5" customHeight="1">
      <c r="B37" s="35" t="s">
        <v>46</v>
      </c>
      <c r="C37" s="23"/>
      <c r="D37" s="23"/>
      <c r="E37" s="24" t="s">
        <v>47</v>
      </c>
      <c r="F37" s="25"/>
      <c r="G37" s="25"/>
      <c r="H37" s="26"/>
      <c r="I37" s="27"/>
      <c r="J37" s="26"/>
      <c r="K37" s="30"/>
    </row>
    <row r="38" spans="2:11" s="2" customFormat="1" ht="51.75" customHeight="1">
      <c r="B38" s="34" t="s">
        <v>48</v>
      </c>
      <c r="C38" s="14" t="s">
        <v>20</v>
      </c>
      <c r="D38" s="14">
        <v>101616</v>
      </c>
      <c r="E38" s="6" t="s">
        <v>205</v>
      </c>
      <c r="F38" s="12" t="s">
        <v>180</v>
      </c>
      <c r="G38" s="7">
        <v>644.58000000000004</v>
      </c>
      <c r="H38" s="73"/>
      <c r="I38" s="22">
        <f t="shared" ref="I38:I51" si="13">IF(E38=$E$34,$I$11,$I$10)</f>
        <v>0</v>
      </c>
      <c r="J38" s="8">
        <f t="shared" ref="J38:J51" si="14">ROUND(H38*(1+I38),2)</f>
        <v>0</v>
      </c>
      <c r="K38" s="29">
        <f t="shared" ref="K38:K51" si="15">ROUND(G38*J38,2)</f>
        <v>0</v>
      </c>
    </row>
    <row r="39" spans="2:11" s="2" customFormat="1" ht="51.75" customHeight="1">
      <c r="B39" s="34" t="s">
        <v>49</v>
      </c>
      <c r="C39" s="14" t="s">
        <v>20</v>
      </c>
      <c r="D39" s="14">
        <v>101617</v>
      </c>
      <c r="E39" s="6" t="s">
        <v>204</v>
      </c>
      <c r="F39" s="12" t="s">
        <v>180</v>
      </c>
      <c r="G39" s="7">
        <v>70.33</v>
      </c>
      <c r="H39" s="73"/>
      <c r="I39" s="22">
        <f t="shared" si="13"/>
        <v>0</v>
      </c>
      <c r="J39" s="8">
        <f t="shared" si="14"/>
        <v>0</v>
      </c>
      <c r="K39" s="29">
        <f t="shared" si="15"/>
        <v>0</v>
      </c>
    </row>
    <row r="40" spans="2:11" s="2" customFormat="1" ht="51.75" customHeight="1">
      <c r="B40" s="34" t="s">
        <v>50</v>
      </c>
      <c r="C40" s="14" t="s">
        <v>51</v>
      </c>
      <c r="D40" s="14">
        <v>903845</v>
      </c>
      <c r="E40" s="6" t="s">
        <v>227</v>
      </c>
      <c r="F40" s="12" t="s">
        <v>170</v>
      </c>
      <c r="G40" s="7">
        <v>71.489999999999995</v>
      </c>
      <c r="H40" s="73"/>
      <c r="I40" s="22">
        <f t="shared" si="13"/>
        <v>0</v>
      </c>
      <c r="J40" s="8">
        <f t="shared" si="14"/>
        <v>0</v>
      </c>
      <c r="K40" s="29">
        <f t="shared" si="15"/>
        <v>0</v>
      </c>
    </row>
    <row r="41" spans="2:11" s="2" customFormat="1" ht="51.75" customHeight="1">
      <c r="B41" s="34" t="s">
        <v>52</v>
      </c>
      <c r="C41" s="14" t="s">
        <v>20</v>
      </c>
      <c r="D41" s="14">
        <v>92221</v>
      </c>
      <c r="E41" s="6" t="s">
        <v>182</v>
      </c>
      <c r="F41" s="12" t="s">
        <v>176</v>
      </c>
      <c r="G41" s="7">
        <v>728.43</v>
      </c>
      <c r="H41" s="73"/>
      <c r="I41" s="22">
        <f t="shared" si="13"/>
        <v>0</v>
      </c>
      <c r="J41" s="8">
        <f t="shared" si="14"/>
        <v>0</v>
      </c>
      <c r="K41" s="29">
        <f t="shared" si="15"/>
        <v>0</v>
      </c>
    </row>
    <row r="42" spans="2:11" s="2" customFormat="1" ht="51.75" customHeight="1">
      <c r="B42" s="34" t="s">
        <v>53</v>
      </c>
      <c r="C42" s="14" t="s">
        <v>20</v>
      </c>
      <c r="D42" s="14">
        <v>97957</v>
      </c>
      <c r="E42" s="6" t="s">
        <v>216</v>
      </c>
      <c r="F42" s="12" t="s">
        <v>174</v>
      </c>
      <c r="G42" s="7">
        <v>24</v>
      </c>
      <c r="H42" s="73"/>
      <c r="I42" s="22">
        <f t="shared" si="13"/>
        <v>0</v>
      </c>
      <c r="J42" s="8">
        <f t="shared" si="14"/>
        <v>0</v>
      </c>
      <c r="K42" s="29">
        <f t="shared" si="15"/>
        <v>0</v>
      </c>
    </row>
    <row r="43" spans="2:11" s="2" customFormat="1" ht="51.75" customHeight="1">
      <c r="B43" s="34" t="s">
        <v>54</v>
      </c>
      <c r="C43" s="14" t="s">
        <v>20</v>
      </c>
      <c r="D43" s="14">
        <v>97956</v>
      </c>
      <c r="E43" s="6" t="s">
        <v>217</v>
      </c>
      <c r="F43" s="12" t="s">
        <v>174</v>
      </c>
      <c r="G43" s="7">
        <v>2</v>
      </c>
      <c r="H43" s="73"/>
      <c r="I43" s="22">
        <f t="shared" si="13"/>
        <v>0</v>
      </c>
      <c r="J43" s="8">
        <f t="shared" si="14"/>
        <v>0</v>
      </c>
      <c r="K43" s="29">
        <f t="shared" si="15"/>
        <v>0</v>
      </c>
    </row>
    <row r="44" spans="2:11" s="2" customFormat="1" ht="51.75" customHeight="1">
      <c r="B44" s="34" t="s">
        <v>55</v>
      </c>
      <c r="C44" s="14" t="s">
        <v>20</v>
      </c>
      <c r="D44" s="14">
        <v>97955</v>
      </c>
      <c r="E44" s="6" t="s">
        <v>215</v>
      </c>
      <c r="F44" s="12" t="s">
        <v>174</v>
      </c>
      <c r="G44" s="7">
        <v>5</v>
      </c>
      <c r="H44" s="73"/>
      <c r="I44" s="22">
        <f t="shared" si="13"/>
        <v>0</v>
      </c>
      <c r="J44" s="8">
        <f t="shared" si="14"/>
        <v>0</v>
      </c>
      <c r="K44" s="29">
        <f t="shared" si="15"/>
        <v>0</v>
      </c>
    </row>
    <row r="45" spans="2:11" s="2" customFormat="1" ht="51.75" customHeight="1">
      <c r="B45" s="34" t="s">
        <v>56</v>
      </c>
      <c r="C45" s="14" t="s">
        <v>20</v>
      </c>
      <c r="D45" s="14">
        <v>99290</v>
      </c>
      <c r="E45" s="6" t="s">
        <v>214</v>
      </c>
      <c r="F45" s="12" t="s">
        <v>174</v>
      </c>
      <c r="G45" s="7">
        <v>16</v>
      </c>
      <c r="H45" s="73"/>
      <c r="I45" s="22">
        <f t="shared" si="13"/>
        <v>0</v>
      </c>
      <c r="J45" s="8">
        <f t="shared" si="14"/>
        <v>0</v>
      </c>
      <c r="K45" s="29">
        <f t="shared" si="15"/>
        <v>0</v>
      </c>
    </row>
    <row r="46" spans="2:11" s="2" customFormat="1" ht="51.75" customHeight="1">
      <c r="B46" s="34" t="s">
        <v>57</v>
      </c>
      <c r="C46" s="14" t="s">
        <v>20</v>
      </c>
      <c r="D46" s="14">
        <v>99288</v>
      </c>
      <c r="E46" s="6" t="s">
        <v>213</v>
      </c>
      <c r="F46" s="12" t="s">
        <v>176</v>
      </c>
      <c r="G46" s="7">
        <v>16</v>
      </c>
      <c r="H46" s="73"/>
      <c r="I46" s="22">
        <f t="shared" si="13"/>
        <v>0</v>
      </c>
      <c r="J46" s="8">
        <f t="shared" si="14"/>
        <v>0</v>
      </c>
      <c r="K46" s="29">
        <f t="shared" si="15"/>
        <v>0</v>
      </c>
    </row>
    <row r="47" spans="2:11" s="2" customFormat="1" ht="51.75" customHeight="1">
      <c r="B47" s="34" t="s">
        <v>58</v>
      </c>
      <c r="C47" s="14" t="s">
        <v>18</v>
      </c>
      <c r="D47" s="14" t="s">
        <v>256</v>
      </c>
      <c r="E47" s="6" t="s">
        <v>237</v>
      </c>
      <c r="F47" s="12" t="s">
        <v>174</v>
      </c>
      <c r="G47" s="7">
        <v>16</v>
      </c>
      <c r="H47" s="73"/>
      <c r="I47" s="22">
        <f t="shared" si="13"/>
        <v>0</v>
      </c>
      <c r="J47" s="8">
        <f t="shared" si="14"/>
        <v>0</v>
      </c>
      <c r="K47" s="29">
        <f t="shared" si="15"/>
        <v>0</v>
      </c>
    </row>
    <row r="48" spans="2:11" s="2" customFormat="1" ht="65.25" customHeight="1">
      <c r="B48" s="34" t="s">
        <v>59</v>
      </c>
      <c r="C48" s="14" t="s">
        <v>18</v>
      </c>
      <c r="D48" s="14" t="s">
        <v>255</v>
      </c>
      <c r="E48" s="6" t="s">
        <v>236</v>
      </c>
      <c r="F48" s="12" t="s">
        <v>174</v>
      </c>
      <c r="G48" s="7">
        <v>16</v>
      </c>
      <c r="H48" s="73"/>
      <c r="I48" s="22">
        <f t="shared" si="13"/>
        <v>0</v>
      </c>
      <c r="J48" s="8">
        <f t="shared" si="14"/>
        <v>0</v>
      </c>
      <c r="K48" s="29">
        <f t="shared" si="15"/>
        <v>0</v>
      </c>
    </row>
    <row r="49" spans="2:11" s="2" customFormat="1" ht="65.25" customHeight="1">
      <c r="B49" s="34" t="s">
        <v>60</v>
      </c>
      <c r="C49" s="14" t="s">
        <v>51</v>
      </c>
      <c r="D49" s="20">
        <v>3103302</v>
      </c>
      <c r="E49" s="6" t="s">
        <v>228</v>
      </c>
      <c r="F49" s="12" t="s">
        <v>168</v>
      </c>
      <c r="G49" s="7">
        <v>139.68</v>
      </c>
      <c r="H49" s="73"/>
      <c r="I49" s="22">
        <f t="shared" si="13"/>
        <v>0</v>
      </c>
      <c r="J49" s="8">
        <f t="shared" si="14"/>
        <v>0</v>
      </c>
      <c r="K49" s="29">
        <f t="shared" si="15"/>
        <v>0</v>
      </c>
    </row>
    <row r="50" spans="2:11" s="2" customFormat="1" ht="65.25" customHeight="1">
      <c r="B50" s="34" t="s">
        <v>61</v>
      </c>
      <c r="C50" s="14" t="s">
        <v>20</v>
      </c>
      <c r="D50" s="14">
        <v>94964</v>
      </c>
      <c r="E50" s="6" t="s">
        <v>218</v>
      </c>
      <c r="F50" s="12" t="s">
        <v>178</v>
      </c>
      <c r="G50" s="7">
        <v>11.02</v>
      </c>
      <c r="H50" s="73"/>
      <c r="I50" s="22">
        <f t="shared" si="13"/>
        <v>0</v>
      </c>
      <c r="J50" s="8">
        <f t="shared" si="14"/>
        <v>0</v>
      </c>
      <c r="K50" s="29">
        <f t="shared" si="15"/>
        <v>0</v>
      </c>
    </row>
    <row r="51" spans="2:11" s="2" customFormat="1" ht="65.25" customHeight="1">
      <c r="B51" s="34" t="s">
        <v>62</v>
      </c>
      <c r="C51" s="14" t="s">
        <v>20</v>
      </c>
      <c r="D51" s="14">
        <v>92885</v>
      </c>
      <c r="E51" s="6" t="s">
        <v>181</v>
      </c>
      <c r="F51" s="12" t="s">
        <v>177</v>
      </c>
      <c r="G51" s="7">
        <v>991.42</v>
      </c>
      <c r="H51" s="73"/>
      <c r="I51" s="22">
        <f t="shared" si="13"/>
        <v>0</v>
      </c>
      <c r="J51" s="8">
        <f t="shared" si="14"/>
        <v>0</v>
      </c>
      <c r="K51" s="29">
        <f t="shared" si="15"/>
        <v>0</v>
      </c>
    </row>
    <row r="52" spans="2:11" s="2" customFormat="1" ht="28.5" customHeight="1">
      <c r="B52" s="32">
        <v>4</v>
      </c>
      <c r="C52" s="16"/>
      <c r="D52" s="16"/>
      <c r="E52" s="17" t="s">
        <v>63</v>
      </c>
      <c r="F52" s="18"/>
      <c r="G52" s="18"/>
      <c r="H52" s="19"/>
      <c r="I52" s="21"/>
      <c r="J52" s="19"/>
      <c r="K52" s="28">
        <f>SUM(K54:K71)</f>
        <v>0</v>
      </c>
    </row>
    <row r="53" spans="2:11" s="2" customFormat="1" ht="28.5" customHeight="1">
      <c r="B53" s="35" t="s">
        <v>64</v>
      </c>
      <c r="C53" s="23"/>
      <c r="D53" s="23"/>
      <c r="E53" s="24" t="s">
        <v>63</v>
      </c>
      <c r="F53" s="25"/>
      <c r="G53" s="25"/>
      <c r="H53" s="26"/>
      <c r="I53" s="27"/>
      <c r="J53" s="26"/>
      <c r="K53" s="30"/>
    </row>
    <row r="54" spans="2:11" s="2" customFormat="1" ht="51.75" customHeight="1">
      <c r="B54" s="34" t="s">
        <v>65</v>
      </c>
      <c r="C54" s="14" t="s">
        <v>20</v>
      </c>
      <c r="D54" s="14" t="s">
        <v>66</v>
      </c>
      <c r="E54" s="6" t="s">
        <v>186</v>
      </c>
      <c r="F54" s="12" t="s">
        <v>178</v>
      </c>
      <c r="G54" s="7">
        <v>1657.73</v>
      </c>
      <c r="H54" s="73"/>
      <c r="I54" s="22">
        <f t="shared" ref="I54:I61" si="16">IF(E54=$E$34,$I$11,$I$10)</f>
        <v>0</v>
      </c>
      <c r="J54" s="8">
        <f t="shared" ref="J54:J68" si="17">ROUND(H54*(1+I54),2)</f>
        <v>0</v>
      </c>
      <c r="K54" s="29">
        <f t="shared" ref="K54:K68" si="18">ROUND(G54*J54,2)</f>
        <v>0</v>
      </c>
    </row>
    <row r="55" spans="2:11" s="2" customFormat="1" ht="51.75" customHeight="1">
      <c r="B55" s="34" t="s">
        <v>67</v>
      </c>
      <c r="C55" s="14" t="s">
        <v>20</v>
      </c>
      <c r="D55" s="14" t="s">
        <v>68</v>
      </c>
      <c r="E55" s="6" t="s">
        <v>185</v>
      </c>
      <c r="F55" s="12" t="s">
        <v>178</v>
      </c>
      <c r="G55" s="7">
        <v>621.65</v>
      </c>
      <c r="H55" s="73"/>
      <c r="I55" s="22">
        <f t="shared" si="16"/>
        <v>0</v>
      </c>
      <c r="J55" s="8">
        <f t="shared" si="17"/>
        <v>0</v>
      </c>
      <c r="K55" s="29">
        <f t="shared" si="18"/>
        <v>0</v>
      </c>
    </row>
    <row r="56" spans="2:11" s="2" customFormat="1" ht="51.75" customHeight="1">
      <c r="B56" s="34" t="s">
        <v>69</v>
      </c>
      <c r="C56" s="14" t="s">
        <v>20</v>
      </c>
      <c r="D56" s="14" t="s">
        <v>40</v>
      </c>
      <c r="E56" s="6" t="s">
        <v>223</v>
      </c>
      <c r="F56" s="12" t="s">
        <v>178</v>
      </c>
      <c r="G56" s="7">
        <v>4007.66</v>
      </c>
      <c r="H56" s="73"/>
      <c r="I56" s="22">
        <f t="shared" si="16"/>
        <v>0</v>
      </c>
      <c r="J56" s="8">
        <f t="shared" si="17"/>
        <v>0</v>
      </c>
      <c r="K56" s="29">
        <f t="shared" si="18"/>
        <v>0</v>
      </c>
    </row>
    <row r="57" spans="2:11" s="2" customFormat="1" ht="51.75" customHeight="1">
      <c r="B57" s="52" t="s">
        <v>70</v>
      </c>
      <c r="C57" s="14" t="s">
        <v>20</v>
      </c>
      <c r="D57" s="15" t="s">
        <v>42</v>
      </c>
      <c r="E57" s="6" t="s">
        <v>225</v>
      </c>
      <c r="F57" s="12" t="s">
        <v>172</v>
      </c>
      <c r="G57" s="7">
        <v>160520.24</v>
      </c>
      <c r="H57" s="73"/>
      <c r="I57" s="22">
        <f t="shared" si="16"/>
        <v>0</v>
      </c>
      <c r="J57" s="8">
        <f t="shared" si="17"/>
        <v>0</v>
      </c>
      <c r="K57" s="29">
        <f t="shared" si="18"/>
        <v>0</v>
      </c>
    </row>
    <row r="58" spans="2:11" s="2" customFormat="1" ht="51.75" customHeight="1">
      <c r="B58" s="52" t="s">
        <v>71</v>
      </c>
      <c r="C58" s="14" t="s">
        <v>20</v>
      </c>
      <c r="D58" s="15" t="s">
        <v>267</v>
      </c>
      <c r="E58" s="6" t="s">
        <v>224</v>
      </c>
      <c r="F58" s="12" t="s">
        <v>172</v>
      </c>
      <c r="G58" s="7">
        <v>45211.42</v>
      </c>
      <c r="H58" s="73"/>
      <c r="I58" s="22">
        <f t="shared" si="16"/>
        <v>0</v>
      </c>
      <c r="J58" s="8">
        <f t="shared" si="17"/>
        <v>0</v>
      </c>
      <c r="K58" s="29">
        <f t="shared" si="18"/>
        <v>0</v>
      </c>
    </row>
    <row r="59" spans="2:11" ht="41.25" customHeight="1">
      <c r="B59" s="34" t="s">
        <v>72</v>
      </c>
      <c r="C59" s="14" t="s">
        <v>20</v>
      </c>
      <c r="D59" s="20">
        <v>97636</v>
      </c>
      <c r="E59" s="6" t="s">
        <v>194</v>
      </c>
      <c r="F59" s="12" t="s">
        <v>180</v>
      </c>
      <c r="G59" s="7">
        <v>2658.9</v>
      </c>
      <c r="H59" s="73"/>
      <c r="I59" s="22">
        <f t="shared" si="16"/>
        <v>0</v>
      </c>
      <c r="J59" s="8">
        <f t="shared" si="17"/>
        <v>0</v>
      </c>
      <c r="K59" s="29">
        <f t="shared" si="18"/>
        <v>0</v>
      </c>
    </row>
    <row r="60" spans="2:11" ht="63">
      <c r="B60" s="34" t="s">
        <v>73</v>
      </c>
      <c r="C60" s="14" t="s">
        <v>20</v>
      </c>
      <c r="D60" s="20">
        <v>101231</v>
      </c>
      <c r="E60" s="6" t="s">
        <v>198</v>
      </c>
      <c r="F60" s="12" t="s">
        <v>178</v>
      </c>
      <c r="G60" s="7">
        <v>1728.28</v>
      </c>
      <c r="H60" s="73"/>
      <c r="I60" s="22">
        <f t="shared" si="16"/>
        <v>0</v>
      </c>
      <c r="J60" s="8">
        <f t="shared" si="17"/>
        <v>0</v>
      </c>
      <c r="K60" s="29">
        <f t="shared" si="18"/>
        <v>0</v>
      </c>
    </row>
    <row r="61" spans="2:11" ht="41.25" customHeight="1">
      <c r="B61" s="34" t="s">
        <v>74</v>
      </c>
      <c r="C61" s="14" t="s">
        <v>18</v>
      </c>
      <c r="D61" s="14" t="s">
        <v>252</v>
      </c>
      <c r="E61" s="6" t="s">
        <v>233</v>
      </c>
      <c r="F61" s="12" t="s">
        <v>169</v>
      </c>
      <c r="G61" s="7">
        <v>2592.42</v>
      </c>
      <c r="H61" s="73"/>
      <c r="I61" s="22">
        <f t="shared" si="16"/>
        <v>0</v>
      </c>
      <c r="J61" s="8">
        <f t="shared" si="17"/>
        <v>0</v>
      </c>
      <c r="K61" s="29">
        <f t="shared" si="18"/>
        <v>0</v>
      </c>
    </row>
    <row r="62" spans="2:11" ht="41.25" customHeight="1">
      <c r="B62" s="34" t="s">
        <v>75</v>
      </c>
      <c r="C62" s="14" t="s">
        <v>18</v>
      </c>
      <c r="D62" s="14" t="s">
        <v>251</v>
      </c>
      <c r="E62" s="6" t="s">
        <v>232</v>
      </c>
      <c r="F62" s="12" t="s">
        <v>169</v>
      </c>
      <c r="G62" s="7">
        <v>265.89</v>
      </c>
      <c r="H62" s="73"/>
      <c r="I62" s="22">
        <v>0.16800000000000001</v>
      </c>
      <c r="J62" s="8">
        <f t="shared" ref="J62" si="19">ROUND(H62*(1+I62),2)</f>
        <v>0</v>
      </c>
      <c r="K62" s="29">
        <f t="shared" ref="K62" si="20">ROUND(G62*J62,2)</f>
        <v>0</v>
      </c>
    </row>
    <row r="63" spans="2:11" ht="42" customHeight="1">
      <c r="B63" s="34" t="s">
        <v>76</v>
      </c>
      <c r="C63" s="14" t="s">
        <v>18</v>
      </c>
      <c r="D63" s="20" t="s">
        <v>253</v>
      </c>
      <c r="E63" s="6" t="s">
        <v>234</v>
      </c>
      <c r="F63" s="12" t="s">
        <v>180</v>
      </c>
      <c r="G63" s="7">
        <v>8288.64</v>
      </c>
      <c r="H63" s="73"/>
      <c r="I63" s="22">
        <f t="shared" ref="I63:I68" si="21">IF(E63=$E$34,$I$11,$I$10)</f>
        <v>0</v>
      </c>
      <c r="J63" s="8">
        <f t="shared" si="17"/>
        <v>0</v>
      </c>
      <c r="K63" s="29">
        <f t="shared" si="18"/>
        <v>0</v>
      </c>
    </row>
    <row r="64" spans="2:11" ht="42" customHeight="1">
      <c r="B64" s="34" t="s">
        <v>77</v>
      </c>
      <c r="C64" s="14" t="s">
        <v>18</v>
      </c>
      <c r="D64" s="14" t="s">
        <v>254</v>
      </c>
      <c r="E64" s="6" t="s">
        <v>235</v>
      </c>
      <c r="F64" s="12" t="s">
        <v>180</v>
      </c>
      <c r="G64" s="7">
        <v>4144.32</v>
      </c>
      <c r="H64" s="73"/>
      <c r="I64" s="22">
        <f t="shared" si="21"/>
        <v>0</v>
      </c>
      <c r="J64" s="8">
        <f t="shared" si="17"/>
        <v>0</v>
      </c>
      <c r="K64" s="29">
        <f t="shared" si="18"/>
        <v>0</v>
      </c>
    </row>
    <row r="65" spans="2:11" ht="42.75" customHeight="1">
      <c r="B65" s="34" t="s">
        <v>78</v>
      </c>
      <c r="C65" s="14" t="s">
        <v>20</v>
      </c>
      <c r="D65" s="14">
        <v>100987</v>
      </c>
      <c r="E65" s="6" t="s">
        <v>221</v>
      </c>
      <c r="F65" s="12" t="s">
        <v>178</v>
      </c>
      <c r="G65" s="7">
        <v>414.43</v>
      </c>
      <c r="H65" s="73"/>
      <c r="I65" s="22">
        <f t="shared" si="21"/>
        <v>0</v>
      </c>
      <c r="J65" s="8">
        <f t="shared" si="17"/>
        <v>0</v>
      </c>
      <c r="K65" s="29">
        <f t="shared" si="18"/>
        <v>0</v>
      </c>
    </row>
    <row r="66" spans="2:11" ht="47.25" customHeight="1">
      <c r="B66" s="34" t="s">
        <v>80</v>
      </c>
      <c r="C66" s="14" t="s">
        <v>20</v>
      </c>
      <c r="D66" s="14" t="s">
        <v>79</v>
      </c>
      <c r="E66" s="6" t="s">
        <v>265</v>
      </c>
      <c r="F66" s="12" t="s">
        <v>178</v>
      </c>
      <c r="G66" s="7">
        <v>207.22</v>
      </c>
      <c r="H66" s="73"/>
      <c r="I66" s="22">
        <f t="shared" si="21"/>
        <v>0</v>
      </c>
      <c r="J66" s="8">
        <f t="shared" si="17"/>
        <v>0</v>
      </c>
      <c r="K66" s="29">
        <f t="shared" si="18"/>
        <v>0</v>
      </c>
    </row>
    <row r="67" spans="2:11" ht="47.25" customHeight="1">
      <c r="B67" s="34" t="s">
        <v>81</v>
      </c>
      <c r="C67" s="14" t="s">
        <v>20</v>
      </c>
      <c r="D67" s="14">
        <v>95996</v>
      </c>
      <c r="E67" s="6" t="s">
        <v>264</v>
      </c>
      <c r="F67" s="12" t="s">
        <v>178</v>
      </c>
      <c r="G67" s="7">
        <v>207.22</v>
      </c>
      <c r="H67" s="73"/>
      <c r="I67" s="22">
        <f t="shared" si="21"/>
        <v>0</v>
      </c>
      <c r="J67" s="8">
        <f t="shared" si="17"/>
        <v>0</v>
      </c>
      <c r="K67" s="29">
        <f t="shared" si="18"/>
        <v>0</v>
      </c>
    </row>
    <row r="68" spans="2:11" ht="47.25" customHeight="1">
      <c r="B68" s="34" t="s">
        <v>269</v>
      </c>
      <c r="C68" s="14" t="s">
        <v>18</v>
      </c>
      <c r="D68" s="14" t="s">
        <v>257</v>
      </c>
      <c r="E68" s="6" t="s">
        <v>238</v>
      </c>
      <c r="F68" s="12" t="s">
        <v>174</v>
      </c>
      <c r="G68" s="7">
        <v>16</v>
      </c>
      <c r="H68" s="73"/>
      <c r="I68" s="22">
        <f t="shared" si="21"/>
        <v>0</v>
      </c>
      <c r="J68" s="8">
        <f t="shared" si="17"/>
        <v>0</v>
      </c>
      <c r="K68" s="29">
        <f t="shared" si="18"/>
        <v>0</v>
      </c>
    </row>
    <row r="69" spans="2:11" ht="28.5" customHeight="1">
      <c r="B69" s="35" t="s">
        <v>82</v>
      </c>
      <c r="C69" s="23"/>
      <c r="D69" s="23"/>
      <c r="E69" s="24" t="s">
        <v>83</v>
      </c>
      <c r="F69" s="25"/>
      <c r="G69" s="25"/>
      <c r="H69" s="26"/>
      <c r="I69" s="27"/>
      <c r="J69" s="26"/>
      <c r="K69" s="30"/>
    </row>
    <row r="70" spans="2:11" ht="47.25" customHeight="1">
      <c r="B70" s="34" t="s">
        <v>84</v>
      </c>
      <c r="C70" s="14" t="s">
        <v>36</v>
      </c>
      <c r="D70" s="14" t="s">
        <v>85</v>
      </c>
      <c r="E70" s="6" t="s">
        <v>246</v>
      </c>
      <c r="F70" s="12" t="s">
        <v>180</v>
      </c>
      <c r="G70" s="7">
        <v>200.79</v>
      </c>
      <c r="H70" s="73"/>
      <c r="I70" s="22">
        <f>IF(E70=$E$34,$I$11,$I$10)</f>
        <v>0</v>
      </c>
      <c r="J70" s="8">
        <f>ROUND(H70*(1+I70),2)</f>
        <v>0</v>
      </c>
      <c r="K70" s="29">
        <f>ROUND(G70*J70,2)</f>
        <v>0</v>
      </c>
    </row>
    <row r="71" spans="2:11" ht="47.25" customHeight="1">
      <c r="B71" s="34" t="s">
        <v>86</v>
      </c>
      <c r="C71" s="14" t="s">
        <v>36</v>
      </c>
      <c r="D71" s="14" t="s">
        <v>87</v>
      </c>
      <c r="E71" s="6" t="s">
        <v>247</v>
      </c>
      <c r="F71" s="12" t="s">
        <v>180</v>
      </c>
      <c r="G71" s="7">
        <v>25</v>
      </c>
      <c r="H71" s="73"/>
      <c r="I71" s="22">
        <f>IF(E71=$E$34,$I$11,$I$10)</f>
        <v>0</v>
      </c>
      <c r="J71" s="8">
        <f>ROUND(H71*(1+I71),2)</f>
        <v>0</v>
      </c>
      <c r="K71" s="29">
        <f>ROUND(G71*J71,2)</f>
        <v>0</v>
      </c>
    </row>
    <row r="72" spans="2:11" ht="47.25" customHeight="1">
      <c r="B72" s="32" t="s">
        <v>88</v>
      </c>
      <c r="C72" s="16"/>
      <c r="D72" s="16"/>
      <c r="E72" s="17" t="s">
        <v>89</v>
      </c>
      <c r="F72" s="18"/>
      <c r="G72" s="18"/>
      <c r="H72" s="19"/>
      <c r="I72" s="21"/>
      <c r="J72" s="19"/>
      <c r="K72" s="28">
        <f>SUM(K73:K80)</f>
        <v>0</v>
      </c>
    </row>
    <row r="73" spans="2:11" ht="47.25" customHeight="1">
      <c r="B73" s="34" t="s">
        <v>90</v>
      </c>
      <c r="C73" s="14" t="s">
        <v>20</v>
      </c>
      <c r="D73" s="14">
        <v>104796</v>
      </c>
      <c r="E73" s="6" t="s">
        <v>190</v>
      </c>
      <c r="F73" s="12" t="s">
        <v>176</v>
      </c>
      <c r="G73" s="7">
        <v>1346.51</v>
      </c>
      <c r="H73" s="73"/>
      <c r="I73" s="22">
        <f t="shared" ref="I73:I80" si="22">IF(E73=$E$34,$I$11,$I$10)</f>
        <v>0</v>
      </c>
      <c r="J73" s="8">
        <f t="shared" ref="J73:J80" si="23">ROUND(H73*(1+I73),2)</f>
        <v>0</v>
      </c>
      <c r="K73" s="29">
        <f t="shared" ref="K73:K80" si="24">ROUND(G73*J73,2)</f>
        <v>0</v>
      </c>
    </row>
    <row r="74" spans="2:11" ht="47.25" customHeight="1">
      <c r="B74" s="34" t="s">
        <v>91</v>
      </c>
      <c r="C74" s="14" t="s">
        <v>20</v>
      </c>
      <c r="D74" s="14">
        <v>100983</v>
      </c>
      <c r="E74" s="6" t="s">
        <v>222</v>
      </c>
      <c r="F74" s="12" t="s">
        <v>178</v>
      </c>
      <c r="G74" s="7">
        <v>145.01</v>
      </c>
      <c r="H74" s="73"/>
      <c r="I74" s="22">
        <f t="shared" si="22"/>
        <v>0</v>
      </c>
      <c r="J74" s="8">
        <f t="shared" si="23"/>
        <v>0</v>
      </c>
      <c r="K74" s="29">
        <f t="shared" si="24"/>
        <v>0</v>
      </c>
    </row>
    <row r="75" spans="2:11" ht="47.25" customHeight="1">
      <c r="B75" s="52" t="s">
        <v>92</v>
      </c>
      <c r="C75" s="14" t="s">
        <v>20</v>
      </c>
      <c r="D75" s="14">
        <v>95876</v>
      </c>
      <c r="E75" s="6" t="s">
        <v>225</v>
      </c>
      <c r="F75" s="12" t="s">
        <v>172</v>
      </c>
      <c r="G75" s="7">
        <v>5437.77</v>
      </c>
      <c r="H75" s="73"/>
      <c r="I75" s="22">
        <f t="shared" si="22"/>
        <v>0</v>
      </c>
      <c r="J75" s="8">
        <f t="shared" si="23"/>
        <v>0</v>
      </c>
      <c r="K75" s="29">
        <f t="shared" si="24"/>
        <v>0</v>
      </c>
    </row>
    <row r="76" spans="2:11" ht="47.25" customHeight="1">
      <c r="B76" s="52" t="s">
        <v>93</v>
      </c>
      <c r="C76" s="14" t="s">
        <v>20</v>
      </c>
      <c r="D76" s="14">
        <v>93593</v>
      </c>
      <c r="E76" s="6" t="s">
        <v>224</v>
      </c>
      <c r="F76" s="12" t="s">
        <v>172</v>
      </c>
      <c r="G76" s="7">
        <v>525.65</v>
      </c>
      <c r="H76" s="73"/>
      <c r="I76" s="22">
        <f t="shared" si="22"/>
        <v>0</v>
      </c>
      <c r="J76" s="8">
        <f t="shared" si="23"/>
        <v>0</v>
      </c>
      <c r="K76" s="29">
        <f t="shared" si="24"/>
        <v>0</v>
      </c>
    </row>
    <row r="77" spans="2:11" ht="47.25" customHeight="1">
      <c r="B77" s="34" t="s">
        <v>94</v>
      </c>
      <c r="C77" s="14" t="s">
        <v>18</v>
      </c>
      <c r="D77" s="14" t="s">
        <v>252</v>
      </c>
      <c r="E77" s="6" t="s">
        <v>233</v>
      </c>
      <c r="F77" s="12" t="s">
        <v>169</v>
      </c>
      <c r="G77" s="7">
        <v>348.02</v>
      </c>
      <c r="H77" s="73"/>
      <c r="I77" s="22">
        <f t="shared" si="22"/>
        <v>0</v>
      </c>
      <c r="J77" s="8">
        <f t="shared" si="23"/>
        <v>0</v>
      </c>
      <c r="K77" s="29">
        <f t="shared" si="24"/>
        <v>0</v>
      </c>
    </row>
    <row r="78" spans="2:11" ht="47.25" customHeight="1">
      <c r="B78" s="34" t="s">
        <v>95</v>
      </c>
      <c r="C78" s="14" t="s">
        <v>20</v>
      </c>
      <c r="D78" s="14">
        <v>94995</v>
      </c>
      <c r="E78" s="6" t="s">
        <v>212</v>
      </c>
      <c r="F78" s="12" t="s">
        <v>180</v>
      </c>
      <c r="G78" s="7">
        <v>16.329999999999998</v>
      </c>
      <c r="H78" s="73"/>
      <c r="I78" s="22">
        <f t="shared" si="22"/>
        <v>0</v>
      </c>
      <c r="J78" s="8">
        <f t="shared" si="23"/>
        <v>0</v>
      </c>
      <c r="K78" s="29">
        <f t="shared" si="24"/>
        <v>0</v>
      </c>
    </row>
    <row r="79" spans="2:11" ht="47.25" customHeight="1">
      <c r="B79" s="34" t="s">
        <v>96</v>
      </c>
      <c r="C79" s="14" t="s">
        <v>20</v>
      </c>
      <c r="D79" s="14">
        <v>94275</v>
      </c>
      <c r="E79" s="6" t="s">
        <v>207</v>
      </c>
      <c r="F79" s="12" t="s">
        <v>176</v>
      </c>
      <c r="G79" s="7">
        <v>95.93</v>
      </c>
      <c r="H79" s="73"/>
      <c r="I79" s="22">
        <f t="shared" si="22"/>
        <v>0</v>
      </c>
      <c r="J79" s="8">
        <f t="shared" si="23"/>
        <v>0</v>
      </c>
      <c r="K79" s="29">
        <f t="shared" si="24"/>
        <v>0</v>
      </c>
    </row>
    <row r="80" spans="2:11" ht="47.25" customHeight="1">
      <c r="B80" s="34" t="s">
        <v>270</v>
      </c>
      <c r="C80" s="14" t="s">
        <v>20</v>
      </c>
      <c r="D80" s="14">
        <v>94283</v>
      </c>
      <c r="E80" s="6" t="s">
        <v>208</v>
      </c>
      <c r="F80" s="12" t="s">
        <v>176</v>
      </c>
      <c r="G80" s="7">
        <v>1250.58</v>
      </c>
      <c r="H80" s="73"/>
      <c r="I80" s="22">
        <f t="shared" si="22"/>
        <v>0</v>
      </c>
      <c r="J80" s="8">
        <f t="shared" si="23"/>
        <v>0</v>
      </c>
      <c r="K80" s="29">
        <f t="shared" si="24"/>
        <v>0</v>
      </c>
    </row>
    <row r="81" spans="2:11" ht="27.95" customHeight="1">
      <c r="B81" s="32">
        <v>5</v>
      </c>
      <c r="C81" s="16"/>
      <c r="D81" s="16"/>
      <c r="E81" s="17" t="s">
        <v>97</v>
      </c>
      <c r="F81" s="18"/>
      <c r="G81" s="18"/>
      <c r="H81" s="19"/>
      <c r="I81" s="21"/>
      <c r="J81" s="19"/>
      <c r="K81" s="28">
        <f>SUM(K83:K114)</f>
        <v>0</v>
      </c>
    </row>
    <row r="82" spans="2:11" ht="27.95" customHeight="1">
      <c r="B82" s="35" t="s">
        <v>98</v>
      </c>
      <c r="C82" s="23"/>
      <c r="D82" s="23"/>
      <c r="E82" s="24" t="s">
        <v>99</v>
      </c>
      <c r="F82" s="25"/>
      <c r="G82" s="25"/>
      <c r="H82" s="26"/>
      <c r="I82" s="27"/>
      <c r="J82" s="26"/>
      <c r="K82" s="30"/>
    </row>
    <row r="83" spans="2:11" ht="63.75" customHeight="1">
      <c r="B83" s="34" t="s">
        <v>100</v>
      </c>
      <c r="C83" s="14" t="s">
        <v>20</v>
      </c>
      <c r="D83" s="14">
        <v>101230</v>
      </c>
      <c r="E83" s="6" t="s">
        <v>197</v>
      </c>
      <c r="F83" s="12" t="s">
        <v>178</v>
      </c>
      <c r="G83" s="7">
        <v>2803.7</v>
      </c>
      <c r="H83" s="73"/>
      <c r="I83" s="22">
        <f>IF(E83=$E$34,$I$11,$I$10)</f>
        <v>0</v>
      </c>
      <c r="J83" s="8">
        <f t="shared" ref="J83:J90" si="25">ROUND(H83*(1+I83),2)</f>
        <v>0</v>
      </c>
      <c r="K83" s="29">
        <f t="shared" ref="K83:K90" si="26">ROUND(G83*J83,2)</f>
        <v>0</v>
      </c>
    </row>
    <row r="84" spans="2:11" ht="63.75" customHeight="1">
      <c r="B84" s="34" t="s">
        <v>101</v>
      </c>
      <c r="C84" s="14" t="s">
        <v>20</v>
      </c>
      <c r="D84" s="14" t="s">
        <v>40</v>
      </c>
      <c r="E84" s="6" t="s">
        <v>223</v>
      </c>
      <c r="F84" s="12" t="s">
        <v>178</v>
      </c>
      <c r="G84" s="12">
        <v>916.18999999999983</v>
      </c>
      <c r="H84" s="73"/>
      <c r="I84" s="22">
        <f>IF(E84=$E$34,$I$11,$I$10)</f>
        <v>0</v>
      </c>
      <c r="J84" s="8">
        <f t="shared" si="25"/>
        <v>0</v>
      </c>
      <c r="K84" s="29">
        <f>ROUND(G84*J84,2)</f>
        <v>0</v>
      </c>
    </row>
    <row r="85" spans="2:11" ht="47.25" customHeight="1">
      <c r="B85" s="52" t="s">
        <v>102</v>
      </c>
      <c r="C85" s="14" t="s">
        <v>20</v>
      </c>
      <c r="D85" s="14">
        <v>95876</v>
      </c>
      <c r="E85" s="6" t="s">
        <v>225</v>
      </c>
      <c r="F85" s="12" t="s">
        <v>172</v>
      </c>
      <c r="G85" s="7">
        <v>243533.37</v>
      </c>
      <c r="H85" s="73"/>
      <c r="I85" s="22">
        <f>IF(E85=$E$34,$I$11,$I$10)</f>
        <v>0</v>
      </c>
      <c r="J85" s="8">
        <f t="shared" si="25"/>
        <v>0</v>
      </c>
      <c r="K85" s="29">
        <f t="shared" si="26"/>
        <v>0</v>
      </c>
    </row>
    <row r="86" spans="2:11" ht="47.25" customHeight="1">
      <c r="B86" s="52" t="s">
        <v>103</v>
      </c>
      <c r="C86" s="14" t="s">
        <v>20</v>
      </c>
      <c r="D86" s="14">
        <v>93593</v>
      </c>
      <c r="E86" s="6" t="s">
        <v>224</v>
      </c>
      <c r="F86" s="12" t="s">
        <v>172</v>
      </c>
      <c r="G86" s="7">
        <v>45587.82</v>
      </c>
      <c r="H86" s="73"/>
      <c r="I86" s="22">
        <f>IF(E86=$E$34,$I$11,$I$10)</f>
        <v>0</v>
      </c>
      <c r="J86" s="8">
        <f t="shared" si="25"/>
        <v>0</v>
      </c>
      <c r="K86" s="29">
        <f t="shared" si="26"/>
        <v>0</v>
      </c>
    </row>
    <row r="87" spans="2:11" ht="47.25" customHeight="1">
      <c r="B87" s="52" t="s">
        <v>105</v>
      </c>
      <c r="C87" s="14" t="s">
        <v>18</v>
      </c>
      <c r="D87" s="14" t="s">
        <v>251</v>
      </c>
      <c r="E87" s="6" t="s">
        <v>232</v>
      </c>
      <c r="F87" s="12" t="s">
        <v>169</v>
      </c>
      <c r="G87" s="7">
        <v>7245.98</v>
      </c>
      <c r="H87" s="73"/>
      <c r="I87" s="22">
        <f>I11</f>
        <v>0</v>
      </c>
      <c r="J87" s="8">
        <f t="shared" si="25"/>
        <v>0</v>
      </c>
      <c r="K87" s="29">
        <f t="shared" si="26"/>
        <v>0</v>
      </c>
    </row>
    <row r="88" spans="2:11" ht="47.25" customHeight="1">
      <c r="B88" s="34" t="s">
        <v>106</v>
      </c>
      <c r="C88" s="14" t="s">
        <v>104</v>
      </c>
      <c r="D88" s="14" t="s">
        <v>248</v>
      </c>
      <c r="E88" s="6" t="s">
        <v>229</v>
      </c>
      <c r="F88" s="12" t="s">
        <v>178</v>
      </c>
      <c r="G88" s="7">
        <v>1887.51</v>
      </c>
      <c r="H88" s="73"/>
      <c r="I88" s="22">
        <f>IF(E88=$E$34,$I$11,$I$10)</f>
        <v>0</v>
      </c>
      <c r="J88" s="8">
        <f t="shared" si="25"/>
        <v>0</v>
      </c>
      <c r="K88" s="29">
        <f t="shared" si="26"/>
        <v>0</v>
      </c>
    </row>
    <row r="89" spans="2:11" ht="47.25" customHeight="1">
      <c r="B89" s="34" t="s">
        <v>266</v>
      </c>
      <c r="C89" s="14" t="s">
        <v>20</v>
      </c>
      <c r="D89" s="14">
        <v>104740</v>
      </c>
      <c r="E89" s="6" t="s">
        <v>184</v>
      </c>
      <c r="F89" s="12" t="s">
        <v>178</v>
      </c>
      <c r="G89" s="7">
        <v>1887.51</v>
      </c>
      <c r="H89" s="73"/>
      <c r="I89" s="22">
        <f>IF(E89=$E$34,$I$11,$I$10)</f>
        <v>0</v>
      </c>
      <c r="J89" s="8">
        <f t="shared" si="25"/>
        <v>0</v>
      </c>
      <c r="K89" s="29">
        <f t="shared" si="26"/>
        <v>0</v>
      </c>
    </row>
    <row r="90" spans="2:11" ht="47.25" customHeight="1">
      <c r="B90" s="34" t="s">
        <v>271</v>
      </c>
      <c r="C90" s="14" t="s">
        <v>20</v>
      </c>
      <c r="D90" s="14">
        <v>98525</v>
      </c>
      <c r="E90" s="6" t="s">
        <v>220</v>
      </c>
      <c r="F90" s="12" t="s">
        <v>180</v>
      </c>
      <c r="G90" s="7">
        <v>3702.54</v>
      </c>
      <c r="H90" s="73"/>
      <c r="I90" s="22">
        <f>IF(E90=$E$34,$I$11,$I$10)</f>
        <v>0</v>
      </c>
      <c r="J90" s="8">
        <f t="shared" si="25"/>
        <v>0</v>
      </c>
      <c r="K90" s="29">
        <f t="shared" si="26"/>
        <v>0</v>
      </c>
    </row>
    <row r="91" spans="2:11" ht="27.95" customHeight="1">
      <c r="B91" s="35" t="s">
        <v>107</v>
      </c>
      <c r="C91" s="23"/>
      <c r="D91" s="23"/>
      <c r="E91" s="24" t="s">
        <v>108</v>
      </c>
      <c r="F91" s="25"/>
      <c r="G91" s="25"/>
      <c r="H91" s="26"/>
      <c r="I91" s="27"/>
      <c r="J91" s="26"/>
      <c r="K91" s="30"/>
    </row>
    <row r="92" spans="2:11" ht="42.75" customHeight="1">
      <c r="B92" s="34" t="s">
        <v>109</v>
      </c>
      <c r="C92" s="14" t="s">
        <v>18</v>
      </c>
      <c r="D92" s="20" t="s">
        <v>259</v>
      </c>
      <c r="E92" s="6" t="s">
        <v>240</v>
      </c>
      <c r="F92" s="12" t="s">
        <v>174</v>
      </c>
      <c r="G92" s="7">
        <v>296</v>
      </c>
      <c r="H92" s="73"/>
      <c r="I92" s="22">
        <f>I11</f>
        <v>0</v>
      </c>
      <c r="J92" s="8">
        <f t="shared" ref="J92:J99" si="27">ROUND(H92*(1+I92),2)</f>
        <v>0</v>
      </c>
      <c r="K92" s="29">
        <f>ROUND(G92*J92,2)</f>
        <v>0</v>
      </c>
    </row>
    <row r="93" spans="2:11" ht="47.25" customHeight="1">
      <c r="B93" s="34" t="s">
        <v>110</v>
      </c>
      <c r="C93" s="14" t="s">
        <v>18</v>
      </c>
      <c r="D93" s="14" t="s">
        <v>260</v>
      </c>
      <c r="E93" s="6" t="s">
        <v>241</v>
      </c>
      <c r="F93" s="12" t="s">
        <v>176</v>
      </c>
      <c r="G93" s="7">
        <v>296.04000000000002</v>
      </c>
      <c r="H93" s="73"/>
      <c r="I93" s="22">
        <f t="shared" ref="I93:I99" si="28">IF(E93=$E$34,$I$11,$I$10)</f>
        <v>0</v>
      </c>
      <c r="J93" s="8">
        <f t="shared" si="27"/>
        <v>0</v>
      </c>
      <c r="K93" s="29">
        <f t="shared" ref="K93:K99" si="29">ROUND(G93*J93,2)</f>
        <v>0</v>
      </c>
    </row>
    <row r="94" spans="2:11" ht="47.25" customHeight="1">
      <c r="B94" s="34" t="s">
        <v>111</v>
      </c>
      <c r="C94" s="14" t="s">
        <v>20</v>
      </c>
      <c r="D94" s="14">
        <v>104491</v>
      </c>
      <c r="E94" s="6" t="s">
        <v>206</v>
      </c>
      <c r="F94" s="12" t="s">
        <v>176</v>
      </c>
      <c r="G94" s="7">
        <v>19.73</v>
      </c>
      <c r="H94" s="73"/>
      <c r="I94" s="22">
        <f t="shared" si="28"/>
        <v>0</v>
      </c>
      <c r="J94" s="8">
        <f t="shared" ref="J94" si="30">ROUND(H94*(1+I94),2)</f>
        <v>0</v>
      </c>
      <c r="K94" s="29">
        <f t="shared" ref="K94" si="31">ROUND(G94*J94,2)</f>
        <v>0</v>
      </c>
    </row>
    <row r="95" spans="2:11" ht="47.25" customHeight="1">
      <c r="B95" s="34" t="s">
        <v>112</v>
      </c>
      <c r="C95" s="14" t="s">
        <v>36</v>
      </c>
      <c r="D95" s="14" t="s">
        <v>113</v>
      </c>
      <c r="E95" s="6" t="s">
        <v>245</v>
      </c>
      <c r="F95" s="12" t="s">
        <v>178</v>
      </c>
      <c r="G95" s="7">
        <v>198.94</v>
      </c>
      <c r="H95" s="73"/>
      <c r="I95" s="22">
        <f t="shared" si="28"/>
        <v>0</v>
      </c>
      <c r="J95" s="8">
        <f t="shared" si="27"/>
        <v>0</v>
      </c>
      <c r="K95" s="29">
        <f t="shared" si="29"/>
        <v>0</v>
      </c>
    </row>
    <row r="96" spans="2:11" ht="47.25" customHeight="1">
      <c r="B96" s="34" t="s">
        <v>114</v>
      </c>
      <c r="C96" s="14" t="s">
        <v>51</v>
      </c>
      <c r="D96" s="20">
        <v>903845</v>
      </c>
      <c r="E96" s="6" t="s">
        <v>227</v>
      </c>
      <c r="F96" s="12" t="s">
        <v>170</v>
      </c>
      <c r="G96" s="12">
        <v>66.31</v>
      </c>
      <c r="H96" s="73"/>
      <c r="I96" s="12">
        <f t="shared" si="28"/>
        <v>0</v>
      </c>
      <c r="J96" s="12">
        <f t="shared" si="27"/>
        <v>0</v>
      </c>
      <c r="K96" s="12">
        <f t="shared" si="29"/>
        <v>0</v>
      </c>
    </row>
    <row r="97" spans="2:11" ht="47.25" customHeight="1">
      <c r="B97" s="34" t="s">
        <v>115</v>
      </c>
      <c r="C97" s="14" t="s">
        <v>20</v>
      </c>
      <c r="D97" s="14" t="s">
        <v>40</v>
      </c>
      <c r="E97" s="6" t="s">
        <v>223</v>
      </c>
      <c r="F97" s="12" t="s">
        <v>178</v>
      </c>
      <c r="G97" s="7">
        <v>265.25</v>
      </c>
      <c r="H97" s="73"/>
      <c r="I97" s="22">
        <f t="shared" si="28"/>
        <v>0</v>
      </c>
      <c r="J97" s="8">
        <f t="shared" si="27"/>
        <v>0</v>
      </c>
      <c r="K97" s="29">
        <f t="shared" si="29"/>
        <v>0</v>
      </c>
    </row>
    <row r="98" spans="2:11" ht="47.25" customHeight="1">
      <c r="B98" s="52" t="s">
        <v>116</v>
      </c>
      <c r="C98" s="14" t="s">
        <v>20</v>
      </c>
      <c r="D98" s="14">
        <v>95876</v>
      </c>
      <c r="E98" s="6" t="s">
        <v>225</v>
      </c>
      <c r="F98" s="12" t="s">
        <v>172</v>
      </c>
      <c r="G98" s="7">
        <v>9946.76</v>
      </c>
      <c r="H98" s="73"/>
      <c r="I98" s="22">
        <f t="shared" si="28"/>
        <v>0</v>
      </c>
      <c r="J98" s="8">
        <f t="shared" si="27"/>
        <v>0</v>
      </c>
      <c r="K98" s="29">
        <f t="shared" si="29"/>
        <v>0</v>
      </c>
    </row>
    <row r="99" spans="2:11" ht="47.25" customHeight="1">
      <c r="B99" s="52" t="s">
        <v>272</v>
      </c>
      <c r="C99" s="40" t="s">
        <v>20</v>
      </c>
      <c r="D99" s="40">
        <v>93593</v>
      </c>
      <c r="E99" s="41" t="s">
        <v>224</v>
      </c>
      <c r="F99" s="42" t="s">
        <v>172</v>
      </c>
      <c r="G99" s="43">
        <v>4476.04</v>
      </c>
      <c r="H99" s="73"/>
      <c r="I99" s="44">
        <f t="shared" si="28"/>
        <v>0</v>
      </c>
      <c r="J99" s="45">
        <f t="shared" si="27"/>
        <v>0</v>
      </c>
      <c r="K99" s="46">
        <f t="shared" si="29"/>
        <v>0</v>
      </c>
    </row>
    <row r="100" spans="2:11" ht="47.25" customHeight="1">
      <c r="B100" s="35" t="s">
        <v>117</v>
      </c>
      <c r="C100" s="23"/>
      <c r="D100" s="23"/>
      <c r="E100" s="24" t="s">
        <v>118</v>
      </c>
      <c r="F100" s="25"/>
      <c r="G100" s="25"/>
      <c r="H100" s="26"/>
      <c r="I100" s="27"/>
      <c r="J100" s="26"/>
      <c r="K100" s="30"/>
    </row>
    <row r="101" spans="2:11" ht="47.25" customHeight="1">
      <c r="B101" s="34" t="s">
        <v>119</v>
      </c>
      <c r="C101" s="14" t="s">
        <v>51</v>
      </c>
      <c r="D101" s="14">
        <v>804411</v>
      </c>
      <c r="E101" s="6" t="s">
        <v>226</v>
      </c>
      <c r="F101" s="12" t="s">
        <v>171</v>
      </c>
      <c r="G101" s="7">
        <v>1</v>
      </c>
      <c r="H101" s="73"/>
      <c r="I101" s="22">
        <f t="shared" ref="I101:I112" si="32">IF(E101=$E$34,$I$11,$I$10)</f>
        <v>0</v>
      </c>
      <c r="J101" s="8">
        <f t="shared" ref="J101:J112" si="33">ROUND(H101*(1+I101),2)</f>
        <v>0</v>
      </c>
      <c r="K101" s="29">
        <f t="shared" ref="K101:K112" si="34">ROUND(G101*J101,2)</f>
        <v>0</v>
      </c>
    </row>
    <row r="102" spans="2:11" ht="47.25" customHeight="1">
      <c r="B102" s="34" t="s">
        <v>120</v>
      </c>
      <c r="C102" s="14" t="s">
        <v>20</v>
      </c>
      <c r="D102" s="14">
        <v>102992</v>
      </c>
      <c r="E102" s="6" t="s">
        <v>188</v>
      </c>
      <c r="F102" s="12" t="s">
        <v>176</v>
      </c>
      <c r="G102" s="7">
        <v>27.19</v>
      </c>
      <c r="H102" s="73"/>
      <c r="I102" s="22">
        <f t="shared" si="32"/>
        <v>0</v>
      </c>
      <c r="J102" s="8">
        <f t="shared" si="33"/>
        <v>0</v>
      </c>
      <c r="K102" s="29">
        <f t="shared" si="34"/>
        <v>0</v>
      </c>
    </row>
    <row r="103" spans="2:11" ht="47.25" customHeight="1">
      <c r="B103" s="34" t="s">
        <v>121</v>
      </c>
      <c r="C103" s="14" t="s">
        <v>20</v>
      </c>
      <c r="D103" s="14">
        <v>90091</v>
      </c>
      <c r="E103" s="6" t="s">
        <v>200</v>
      </c>
      <c r="F103" s="12" t="s">
        <v>178</v>
      </c>
      <c r="G103" s="7">
        <v>7.19</v>
      </c>
      <c r="H103" s="73"/>
      <c r="I103" s="22">
        <f t="shared" si="32"/>
        <v>0</v>
      </c>
      <c r="J103" s="8">
        <f t="shared" si="33"/>
        <v>0</v>
      </c>
      <c r="K103" s="29">
        <f t="shared" si="34"/>
        <v>0</v>
      </c>
    </row>
    <row r="104" spans="2:11" ht="47.25" customHeight="1">
      <c r="B104" s="34" t="s">
        <v>122</v>
      </c>
      <c r="C104" s="14" t="s">
        <v>20</v>
      </c>
      <c r="D104" s="14">
        <v>93382</v>
      </c>
      <c r="E104" s="6" t="s">
        <v>183</v>
      </c>
      <c r="F104" s="12" t="s">
        <v>178</v>
      </c>
      <c r="G104" s="7">
        <v>5.24</v>
      </c>
      <c r="H104" s="73"/>
      <c r="I104" s="22">
        <f t="shared" si="32"/>
        <v>0</v>
      </c>
      <c r="J104" s="8">
        <f t="shared" si="33"/>
        <v>0</v>
      </c>
      <c r="K104" s="29">
        <f t="shared" si="34"/>
        <v>0</v>
      </c>
    </row>
    <row r="105" spans="2:11" ht="47.25" customHeight="1">
      <c r="B105" s="34" t="s">
        <v>123</v>
      </c>
      <c r="C105" s="14" t="s">
        <v>20</v>
      </c>
      <c r="D105" s="14" t="s">
        <v>40</v>
      </c>
      <c r="E105" s="6" t="s">
        <v>223</v>
      </c>
      <c r="F105" s="12" t="s">
        <v>178</v>
      </c>
      <c r="G105" s="7">
        <v>1.94</v>
      </c>
      <c r="H105" s="73"/>
      <c r="I105" s="22">
        <f t="shared" si="32"/>
        <v>0</v>
      </c>
      <c r="J105" s="8">
        <f t="shared" si="33"/>
        <v>0</v>
      </c>
      <c r="K105" s="29">
        <f t="shared" si="34"/>
        <v>0</v>
      </c>
    </row>
    <row r="106" spans="2:11" ht="47.25" customHeight="1">
      <c r="B106" s="52" t="s">
        <v>124</v>
      </c>
      <c r="C106" s="14" t="s">
        <v>20</v>
      </c>
      <c r="D106" s="15" t="s">
        <v>42</v>
      </c>
      <c r="E106" s="6" t="s">
        <v>225</v>
      </c>
      <c r="F106" s="12" t="s">
        <v>172</v>
      </c>
      <c r="G106" s="7">
        <v>72.88</v>
      </c>
      <c r="H106" s="73"/>
      <c r="I106" s="22">
        <f t="shared" si="32"/>
        <v>0</v>
      </c>
      <c r="J106" s="8">
        <f t="shared" si="33"/>
        <v>0</v>
      </c>
      <c r="K106" s="29">
        <f t="shared" si="34"/>
        <v>0</v>
      </c>
    </row>
    <row r="107" spans="2:11" ht="47.25" customHeight="1">
      <c r="B107" s="52" t="s">
        <v>125</v>
      </c>
      <c r="C107" s="14" t="s">
        <v>20</v>
      </c>
      <c r="D107" s="15" t="s">
        <v>267</v>
      </c>
      <c r="E107" s="6" t="s">
        <v>224</v>
      </c>
      <c r="F107" s="12" t="s">
        <v>172</v>
      </c>
      <c r="G107" s="7">
        <v>0</v>
      </c>
      <c r="H107" s="73"/>
      <c r="I107" s="22">
        <f t="shared" si="32"/>
        <v>0</v>
      </c>
      <c r="J107" s="8">
        <f t="shared" si="33"/>
        <v>0</v>
      </c>
      <c r="K107" s="29">
        <f t="shared" si="34"/>
        <v>0</v>
      </c>
    </row>
    <row r="108" spans="2:11" ht="47.25" customHeight="1">
      <c r="B108" s="34" t="s">
        <v>126</v>
      </c>
      <c r="C108" s="14" t="s">
        <v>18</v>
      </c>
      <c r="D108" s="14" t="s">
        <v>252</v>
      </c>
      <c r="E108" s="6" t="s">
        <v>233</v>
      </c>
      <c r="F108" s="12" t="s">
        <v>169</v>
      </c>
      <c r="G108" s="7">
        <v>2.92</v>
      </c>
      <c r="H108" s="73"/>
      <c r="I108" s="22">
        <f t="shared" si="32"/>
        <v>0</v>
      </c>
      <c r="J108" s="8">
        <f t="shared" si="33"/>
        <v>0</v>
      </c>
      <c r="K108" s="29">
        <f t="shared" si="34"/>
        <v>0</v>
      </c>
    </row>
    <row r="109" spans="2:11" ht="47.25" customHeight="1">
      <c r="B109" s="34" t="s">
        <v>127</v>
      </c>
      <c r="C109" s="14" t="s">
        <v>20</v>
      </c>
      <c r="D109" s="14">
        <v>101579</v>
      </c>
      <c r="E109" s="6" t="s">
        <v>203</v>
      </c>
      <c r="F109" s="12" t="s">
        <v>180</v>
      </c>
      <c r="G109" s="7">
        <v>11.5</v>
      </c>
      <c r="H109" s="73"/>
      <c r="I109" s="22">
        <f t="shared" si="32"/>
        <v>0</v>
      </c>
      <c r="J109" s="8">
        <f t="shared" si="33"/>
        <v>0</v>
      </c>
      <c r="K109" s="29">
        <f t="shared" si="34"/>
        <v>0</v>
      </c>
    </row>
    <row r="110" spans="2:11" ht="47.25" customHeight="1">
      <c r="B110" s="34" t="s">
        <v>128</v>
      </c>
      <c r="C110" s="14" t="s">
        <v>51</v>
      </c>
      <c r="D110" s="20">
        <v>3103302</v>
      </c>
      <c r="E110" s="6" t="s">
        <v>228</v>
      </c>
      <c r="F110" s="12" t="s">
        <v>168</v>
      </c>
      <c r="G110" s="7">
        <v>11.5</v>
      </c>
      <c r="H110" s="73"/>
      <c r="I110" s="22">
        <f t="shared" si="32"/>
        <v>0</v>
      </c>
      <c r="J110" s="8">
        <f t="shared" si="33"/>
        <v>0</v>
      </c>
      <c r="K110" s="29">
        <f t="shared" si="34"/>
        <v>0</v>
      </c>
    </row>
    <row r="111" spans="2:11" ht="47.25" customHeight="1">
      <c r="B111" s="34" t="s">
        <v>129</v>
      </c>
      <c r="C111" s="14" t="s">
        <v>20</v>
      </c>
      <c r="D111" s="14">
        <v>94964</v>
      </c>
      <c r="E111" s="6" t="s">
        <v>218</v>
      </c>
      <c r="F111" s="12" t="s">
        <v>178</v>
      </c>
      <c r="G111" s="7">
        <v>0.82</v>
      </c>
      <c r="H111" s="73"/>
      <c r="I111" s="22">
        <f t="shared" si="32"/>
        <v>0</v>
      </c>
      <c r="J111" s="8">
        <f t="shared" si="33"/>
        <v>0</v>
      </c>
      <c r="K111" s="29">
        <f t="shared" si="34"/>
        <v>0</v>
      </c>
    </row>
    <row r="112" spans="2:11" ht="47.25" customHeight="1">
      <c r="B112" s="34" t="s">
        <v>273</v>
      </c>
      <c r="C112" s="14" t="s">
        <v>20</v>
      </c>
      <c r="D112" s="14">
        <v>92885</v>
      </c>
      <c r="E112" s="6" t="s">
        <v>181</v>
      </c>
      <c r="F112" s="12" t="s">
        <v>177</v>
      </c>
      <c r="G112" s="7">
        <v>73.8</v>
      </c>
      <c r="H112" s="73"/>
      <c r="I112" s="22">
        <f t="shared" si="32"/>
        <v>0</v>
      </c>
      <c r="J112" s="8">
        <f t="shared" si="33"/>
        <v>0</v>
      </c>
      <c r="K112" s="29">
        <f t="shared" si="34"/>
        <v>0</v>
      </c>
    </row>
    <row r="113" spans="2:11" ht="28.5" customHeight="1">
      <c r="B113" s="35" t="s">
        <v>130</v>
      </c>
      <c r="C113" s="23"/>
      <c r="D113" s="23"/>
      <c r="E113" s="24" t="s">
        <v>131</v>
      </c>
      <c r="F113" s="25"/>
      <c r="G113" s="25"/>
      <c r="H113" s="26"/>
      <c r="I113" s="27"/>
      <c r="J113" s="26"/>
      <c r="K113" s="30"/>
    </row>
    <row r="114" spans="2:11" ht="47.25" customHeight="1">
      <c r="B114" s="34" t="s">
        <v>132</v>
      </c>
      <c r="C114" s="14" t="s">
        <v>20</v>
      </c>
      <c r="D114" s="14">
        <v>103946</v>
      </c>
      <c r="E114" s="6" t="s">
        <v>211</v>
      </c>
      <c r="F114" s="12" t="s">
        <v>180</v>
      </c>
      <c r="G114" s="7">
        <v>874.53</v>
      </c>
      <c r="H114" s="73"/>
      <c r="I114" s="22">
        <f>IF(E114=$E$34,$I$11,$I$10)</f>
        <v>0</v>
      </c>
      <c r="J114" s="8">
        <f>ROUND(H114*(1+I114),2)</f>
        <v>0</v>
      </c>
      <c r="K114" s="29">
        <f>ROUND(G114*J114,2)</f>
        <v>0</v>
      </c>
    </row>
    <row r="115" spans="2:11" ht="47.25" customHeight="1">
      <c r="B115" s="32">
        <v>6</v>
      </c>
      <c r="C115" s="16"/>
      <c r="D115" s="16"/>
      <c r="E115" s="17" t="s">
        <v>133</v>
      </c>
      <c r="F115" s="18"/>
      <c r="G115" s="18"/>
      <c r="H115" s="19"/>
      <c r="I115" s="21"/>
      <c r="J115" s="19"/>
      <c r="K115" s="28">
        <f>SUM(K116:K124)</f>
        <v>0</v>
      </c>
    </row>
    <row r="116" spans="2:11" ht="47.25" customHeight="1">
      <c r="B116" s="34" t="s">
        <v>134</v>
      </c>
      <c r="C116" s="14" t="s">
        <v>20</v>
      </c>
      <c r="D116" s="14">
        <v>97625</v>
      </c>
      <c r="E116" s="6" t="s">
        <v>189</v>
      </c>
      <c r="F116" s="12" t="s">
        <v>178</v>
      </c>
      <c r="G116" s="7">
        <v>606.27</v>
      </c>
      <c r="H116" s="73"/>
      <c r="I116" s="22">
        <f t="shared" ref="I116:I124" si="35">IF(E116=$E$34,$I$11,$I$10)</f>
        <v>0</v>
      </c>
      <c r="J116" s="8">
        <f t="shared" ref="J116:J124" si="36">ROUND(H116*(1+I116),2)</f>
        <v>0</v>
      </c>
      <c r="K116" s="29">
        <f t="shared" ref="K116:K124" si="37">ROUND(G116*J116,2)</f>
        <v>0</v>
      </c>
    </row>
    <row r="117" spans="2:11" ht="47.25" customHeight="1">
      <c r="B117" s="34" t="s">
        <v>135</v>
      </c>
      <c r="C117" s="14" t="s">
        <v>20</v>
      </c>
      <c r="D117" s="14">
        <v>97647</v>
      </c>
      <c r="E117" s="6" t="s">
        <v>195</v>
      </c>
      <c r="F117" s="12" t="s">
        <v>180</v>
      </c>
      <c r="G117" s="7">
        <v>648</v>
      </c>
      <c r="H117" s="73"/>
      <c r="I117" s="22">
        <f t="shared" si="35"/>
        <v>0</v>
      </c>
      <c r="J117" s="8">
        <f t="shared" si="36"/>
        <v>0</v>
      </c>
      <c r="K117" s="29">
        <f t="shared" si="37"/>
        <v>0</v>
      </c>
    </row>
    <row r="118" spans="2:11" ht="47.25" customHeight="1">
      <c r="B118" s="34" t="s">
        <v>136</v>
      </c>
      <c r="C118" s="14" t="s">
        <v>20</v>
      </c>
      <c r="D118" s="14">
        <v>97629</v>
      </c>
      <c r="E118" s="6" t="s">
        <v>191</v>
      </c>
      <c r="F118" s="12" t="s">
        <v>178</v>
      </c>
      <c r="G118" s="7">
        <v>141.63999999999999</v>
      </c>
      <c r="H118" s="73"/>
      <c r="I118" s="22">
        <f t="shared" si="35"/>
        <v>0</v>
      </c>
      <c r="J118" s="8">
        <f t="shared" si="36"/>
        <v>0</v>
      </c>
      <c r="K118" s="29">
        <f t="shared" si="37"/>
        <v>0</v>
      </c>
    </row>
    <row r="119" spans="2:11" ht="47.25" customHeight="1">
      <c r="B119" s="34" t="s">
        <v>137</v>
      </c>
      <c r="C119" s="14" t="s">
        <v>20</v>
      </c>
      <c r="D119" s="14">
        <v>104790</v>
      </c>
      <c r="E119" s="6" t="s">
        <v>193</v>
      </c>
      <c r="F119" s="12" t="s">
        <v>178</v>
      </c>
      <c r="G119" s="7">
        <v>88.45</v>
      </c>
      <c r="H119" s="73"/>
      <c r="I119" s="22">
        <f t="shared" si="35"/>
        <v>0</v>
      </c>
      <c r="J119" s="8">
        <f t="shared" si="36"/>
        <v>0</v>
      </c>
      <c r="K119" s="29">
        <f t="shared" si="37"/>
        <v>0</v>
      </c>
    </row>
    <row r="120" spans="2:11" ht="47.25" customHeight="1">
      <c r="B120" s="34" t="s">
        <v>138</v>
      </c>
      <c r="C120" s="14" t="s">
        <v>20</v>
      </c>
      <c r="D120" s="14">
        <v>97627</v>
      </c>
      <c r="E120" s="6" t="s">
        <v>192</v>
      </c>
      <c r="F120" s="12" t="s">
        <v>178</v>
      </c>
      <c r="G120" s="7">
        <v>109.53</v>
      </c>
      <c r="H120" s="73"/>
      <c r="I120" s="22">
        <f t="shared" si="35"/>
        <v>0</v>
      </c>
      <c r="J120" s="8">
        <f t="shared" si="36"/>
        <v>0</v>
      </c>
      <c r="K120" s="29">
        <f t="shared" si="37"/>
        <v>0</v>
      </c>
    </row>
    <row r="121" spans="2:11" ht="47.25" customHeight="1">
      <c r="B121" s="34" t="s">
        <v>139</v>
      </c>
      <c r="C121" s="14" t="s">
        <v>20</v>
      </c>
      <c r="D121" s="14">
        <v>100983</v>
      </c>
      <c r="E121" s="6" t="s">
        <v>222</v>
      </c>
      <c r="F121" s="12" t="s">
        <v>178</v>
      </c>
      <c r="G121" s="7">
        <v>945.88</v>
      </c>
      <c r="H121" s="73"/>
      <c r="I121" s="22">
        <f t="shared" si="35"/>
        <v>0</v>
      </c>
      <c r="J121" s="8">
        <f t="shared" si="36"/>
        <v>0</v>
      </c>
      <c r="K121" s="29">
        <f t="shared" si="37"/>
        <v>0</v>
      </c>
    </row>
    <row r="122" spans="2:11" ht="47.25" customHeight="1">
      <c r="B122" s="52" t="s">
        <v>140</v>
      </c>
      <c r="C122" s="14" t="s">
        <v>20</v>
      </c>
      <c r="D122" s="14">
        <v>95876</v>
      </c>
      <c r="E122" s="6" t="s">
        <v>225</v>
      </c>
      <c r="F122" s="12" t="s">
        <v>172</v>
      </c>
      <c r="G122" s="7">
        <v>35470.67</v>
      </c>
      <c r="H122" s="73"/>
      <c r="I122" s="22">
        <f t="shared" si="35"/>
        <v>0</v>
      </c>
      <c r="J122" s="8">
        <f t="shared" si="36"/>
        <v>0</v>
      </c>
      <c r="K122" s="29">
        <f t="shared" si="37"/>
        <v>0</v>
      </c>
    </row>
    <row r="123" spans="2:11" ht="47.25" customHeight="1">
      <c r="B123" s="52" t="s">
        <v>141</v>
      </c>
      <c r="C123" s="14" t="s">
        <v>20</v>
      </c>
      <c r="D123" s="14">
        <v>93593</v>
      </c>
      <c r="E123" s="6" t="s">
        <v>224</v>
      </c>
      <c r="F123" s="12" t="s">
        <v>172</v>
      </c>
      <c r="G123" s="7">
        <v>3428.83</v>
      </c>
      <c r="H123" s="73"/>
      <c r="I123" s="22">
        <f t="shared" si="35"/>
        <v>0</v>
      </c>
      <c r="J123" s="8">
        <f t="shared" si="36"/>
        <v>0</v>
      </c>
      <c r="K123" s="29">
        <f t="shared" si="37"/>
        <v>0</v>
      </c>
    </row>
    <row r="124" spans="2:11" ht="47.25" customHeight="1">
      <c r="B124" s="34" t="s">
        <v>274</v>
      </c>
      <c r="C124" s="14" t="s">
        <v>18</v>
      </c>
      <c r="D124" s="14" t="s">
        <v>252</v>
      </c>
      <c r="E124" s="6" t="s">
        <v>233</v>
      </c>
      <c r="F124" s="12" t="s">
        <v>169</v>
      </c>
      <c r="G124" s="7">
        <v>1688.97</v>
      </c>
      <c r="H124" s="73"/>
      <c r="I124" s="22">
        <f t="shared" si="35"/>
        <v>0</v>
      </c>
      <c r="J124" s="8">
        <f t="shared" si="36"/>
        <v>0</v>
      </c>
      <c r="K124" s="29">
        <f t="shared" si="37"/>
        <v>0</v>
      </c>
    </row>
    <row r="125" spans="2:11" ht="47.25" customHeight="1">
      <c r="B125" s="32">
        <v>7</v>
      </c>
      <c r="C125" s="17"/>
      <c r="D125" s="17"/>
      <c r="E125" s="17" t="s">
        <v>142</v>
      </c>
      <c r="F125" s="17"/>
      <c r="G125" s="17"/>
      <c r="H125" s="17"/>
      <c r="I125" s="17"/>
      <c r="J125" s="17"/>
      <c r="K125" s="28">
        <f>SUM(K127:K144)</f>
        <v>0</v>
      </c>
    </row>
    <row r="126" spans="2:11" ht="47.25" customHeight="1">
      <c r="B126" s="35" t="s">
        <v>143</v>
      </c>
      <c r="C126" s="23"/>
      <c r="D126" s="23"/>
      <c r="E126" s="23" t="s">
        <v>144</v>
      </c>
      <c r="F126" s="23"/>
      <c r="G126" s="23"/>
      <c r="H126" s="23"/>
      <c r="I126" s="23"/>
      <c r="J126" s="23"/>
      <c r="K126" s="23"/>
    </row>
    <row r="127" spans="2:11" ht="47.25" customHeight="1">
      <c r="B127" s="34" t="s">
        <v>145</v>
      </c>
      <c r="C127" s="14" t="s">
        <v>20</v>
      </c>
      <c r="D127" s="14" t="s">
        <v>146</v>
      </c>
      <c r="E127" s="6" t="s">
        <v>199</v>
      </c>
      <c r="F127" s="12" t="s">
        <v>178</v>
      </c>
      <c r="G127" s="7">
        <v>422.03</v>
      </c>
      <c r="H127" s="73"/>
      <c r="I127" s="22">
        <f t="shared" ref="I127:I137" si="38">IF(E127=$E$34,$I$11,$I$10)</f>
        <v>0</v>
      </c>
      <c r="J127" s="8">
        <f t="shared" ref="J127:J137" si="39">ROUND(H127*(1+I127),2)</f>
        <v>0</v>
      </c>
      <c r="K127" s="29">
        <f t="shared" ref="K127:K137" si="40">ROUND(G127*J127,2)</f>
        <v>0</v>
      </c>
    </row>
    <row r="128" spans="2:11" ht="47.25" customHeight="1">
      <c r="B128" s="34" t="s">
        <v>147</v>
      </c>
      <c r="C128" s="14" t="s">
        <v>20</v>
      </c>
      <c r="D128" s="14" t="s">
        <v>148</v>
      </c>
      <c r="E128" s="6" t="s">
        <v>205</v>
      </c>
      <c r="F128" s="12" t="s">
        <v>180</v>
      </c>
      <c r="G128" s="7">
        <v>277.33999999999997</v>
      </c>
      <c r="H128" s="73"/>
      <c r="I128" s="22">
        <f t="shared" si="38"/>
        <v>0</v>
      </c>
      <c r="J128" s="8">
        <f t="shared" si="39"/>
        <v>0</v>
      </c>
      <c r="K128" s="29">
        <f t="shared" si="40"/>
        <v>0</v>
      </c>
    </row>
    <row r="129" spans="2:11" ht="47.25" customHeight="1">
      <c r="B129" s="34" t="s">
        <v>149</v>
      </c>
      <c r="C129" s="14" t="s">
        <v>20</v>
      </c>
      <c r="D129" s="14">
        <v>95241</v>
      </c>
      <c r="E129" s="6" t="s">
        <v>210</v>
      </c>
      <c r="F129" s="12" t="s">
        <v>180</v>
      </c>
      <c r="G129" s="7">
        <v>257.52999999999997</v>
      </c>
      <c r="H129" s="73"/>
      <c r="I129" s="22">
        <f t="shared" si="38"/>
        <v>0</v>
      </c>
      <c r="J129" s="8">
        <f t="shared" si="39"/>
        <v>0</v>
      </c>
      <c r="K129" s="29">
        <f t="shared" si="40"/>
        <v>0</v>
      </c>
    </row>
    <row r="130" spans="2:11" ht="47.25" customHeight="1">
      <c r="B130" s="34" t="s">
        <v>150</v>
      </c>
      <c r="C130" s="14" t="s">
        <v>18</v>
      </c>
      <c r="D130" s="14" t="s">
        <v>258</v>
      </c>
      <c r="E130" s="6" t="s">
        <v>239</v>
      </c>
      <c r="F130" s="12" t="s">
        <v>177</v>
      </c>
      <c r="G130" s="7">
        <v>4026.09</v>
      </c>
      <c r="H130" s="73"/>
      <c r="I130" s="22">
        <f t="shared" si="38"/>
        <v>0</v>
      </c>
      <c r="J130" s="8">
        <f t="shared" si="39"/>
        <v>0</v>
      </c>
      <c r="K130" s="29">
        <f t="shared" si="40"/>
        <v>0</v>
      </c>
    </row>
    <row r="131" spans="2:11" ht="47.25" customHeight="1">
      <c r="B131" s="34" t="s">
        <v>151</v>
      </c>
      <c r="C131" s="14" t="s">
        <v>20</v>
      </c>
      <c r="D131" s="14">
        <v>103795</v>
      </c>
      <c r="E131" s="6" t="s">
        <v>196</v>
      </c>
      <c r="F131" s="12" t="s">
        <v>180</v>
      </c>
      <c r="G131" s="7">
        <v>755.2</v>
      </c>
      <c r="H131" s="73"/>
      <c r="I131" s="22">
        <f t="shared" si="38"/>
        <v>0</v>
      </c>
      <c r="J131" s="8">
        <f t="shared" si="39"/>
        <v>0</v>
      </c>
      <c r="K131" s="29">
        <f t="shared" si="40"/>
        <v>0</v>
      </c>
    </row>
    <row r="132" spans="2:11" ht="47.25" customHeight="1">
      <c r="B132" s="34" t="s">
        <v>152</v>
      </c>
      <c r="C132" s="14" t="s">
        <v>18</v>
      </c>
      <c r="D132" s="14" t="s">
        <v>261</v>
      </c>
      <c r="E132" s="6" t="s">
        <v>242</v>
      </c>
      <c r="F132" s="12" t="s">
        <v>178</v>
      </c>
      <c r="G132" s="7">
        <v>63.69</v>
      </c>
      <c r="H132" s="73"/>
      <c r="I132" s="22">
        <f t="shared" si="38"/>
        <v>0</v>
      </c>
      <c r="J132" s="8">
        <f t="shared" si="39"/>
        <v>0</v>
      </c>
      <c r="K132" s="29">
        <f t="shared" si="40"/>
        <v>0</v>
      </c>
    </row>
    <row r="133" spans="2:11" ht="47.25" customHeight="1">
      <c r="B133" s="34" t="s">
        <v>153</v>
      </c>
      <c r="C133" s="14" t="s">
        <v>20</v>
      </c>
      <c r="D133" s="14">
        <v>93382</v>
      </c>
      <c r="E133" s="6" t="s">
        <v>183</v>
      </c>
      <c r="F133" s="12" t="s">
        <v>178</v>
      </c>
      <c r="G133" s="7">
        <v>185.08</v>
      </c>
      <c r="H133" s="73"/>
      <c r="I133" s="22">
        <f t="shared" si="38"/>
        <v>0</v>
      </c>
      <c r="J133" s="8">
        <f t="shared" si="39"/>
        <v>0</v>
      </c>
      <c r="K133" s="29">
        <f t="shared" si="40"/>
        <v>0</v>
      </c>
    </row>
    <row r="134" spans="2:11" ht="47.25" customHeight="1">
      <c r="B134" s="34" t="s">
        <v>154</v>
      </c>
      <c r="C134" s="14" t="s">
        <v>20</v>
      </c>
      <c r="D134" s="14" t="s">
        <v>40</v>
      </c>
      <c r="E134" s="6" t="s">
        <v>223</v>
      </c>
      <c r="F134" s="12" t="s">
        <v>178</v>
      </c>
      <c r="G134" s="7">
        <v>224.84</v>
      </c>
      <c r="H134" s="73"/>
      <c r="I134" s="22">
        <f t="shared" si="38"/>
        <v>0</v>
      </c>
      <c r="J134" s="8">
        <f t="shared" si="39"/>
        <v>0</v>
      </c>
      <c r="K134" s="29">
        <f t="shared" si="40"/>
        <v>0</v>
      </c>
    </row>
    <row r="135" spans="2:11" ht="47.25" customHeight="1">
      <c r="B135" s="52" t="s">
        <v>155</v>
      </c>
      <c r="C135" s="14" t="s">
        <v>20</v>
      </c>
      <c r="D135" s="15" t="s">
        <v>42</v>
      </c>
      <c r="E135" s="6" t="s">
        <v>225</v>
      </c>
      <c r="F135" s="12" t="s">
        <v>172</v>
      </c>
      <c r="G135" s="7">
        <v>8431.5</v>
      </c>
      <c r="H135" s="73"/>
      <c r="I135" s="22">
        <f t="shared" si="38"/>
        <v>0</v>
      </c>
      <c r="J135" s="8">
        <f t="shared" si="39"/>
        <v>0</v>
      </c>
      <c r="K135" s="29">
        <f t="shared" si="40"/>
        <v>0</v>
      </c>
    </row>
    <row r="136" spans="2:11" ht="47.25" customHeight="1">
      <c r="B136" s="52" t="s">
        <v>156</v>
      </c>
      <c r="C136" s="14" t="s">
        <v>20</v>
      </c>
      <c r="D136" s="15" t="s">
        <v>267</v>
      </c>
      <c r="E136" s="6" t="s">
        <v>224</v>
      </c>
      <c r="F136" s="12" t="s">
        <v>172</v>
      </c>
      <c r="G136" s="7">
        <v>815.05</v>
      </c>
      <c r="H136" s="73"/>
      <c r="I136" s="22">
        <f t="shared" si="38"/>
        <v>0</v>
      </c>
      <c r="J136" s="8">
        <f t="shared" si="39"/>
        <v>0</v>
      </c>
      <c r="K136" s="29">
        <f t="shared" si="40"/>
        <v>0</v>
      </c>
    </row>
    <row r="137" spans="2:11" ht="47.25" customHeight="1">
      <c r="B137" s="34" t="s">
        <v>275</v>
      </c>
      <c r="C137" s="14" t="s">
        <v>18</v>
      </c>
      <c r="D137" s="14" t="s">
        <v>252</v>
      </c>
      <c r="E137" s="6" t="s">
        <v>233</v>
      </c>
      <c r="F137" s="12" t="s">
        <v>169</v>
      </c>
      <c r="G137" s="7">
        <v>337.26</v>
      </c>
      <c r="H137" s="73"/>
      <c r="I137" s="22">
        <f t="shared" si="38"/>
        <v>0</v>
      </c>
      <c r="J137" s="8">
        <f t="shared" si="39"/>
        <v>0</v>
      </c>
      <c r="K137" s="29">
        <f t="shared" si="40"/>
        <v>0</v>
      </c>
    </row>
    <row r="138" spans="2:11" ht="47.25" customHeight="1">
      <c r="B138" s="35" t="s">
        <v>157</v>
      </c>
      <c r="C138" s="23"/>
      <c r="D138" s="23"/>
      <c r="E138" s="24" t="s">
        <v>158</v>
      </c>
      <c r="F138" s="23"/>
      <c r="G138" s="23"/>
      <c r="H138" s="23"/>
      <c r="I138" s="23"/>
      <c r="J138" s="23"/>
      <c r="K138" s="30"/>
    </row>
    <row r="139" spans="2:11" ht="63">
      <c r="B139" s="34" t="s">
        <v>159</v>
      </c>
      <c r="C139" s="14" t="s">
        <v>20</v>
      </c>
      <c r="D139" s="14">
        <v>90106</v>
      </c>
      <c r="E139" s="6" t="s">
        <v>202</v>
      </c>
      <c r="F139" s="12" t="s">
        <v>178</v>
      </c>
      <c r="G139" s="7">
        <v>9.4600000000000009</v>
      </c>
      <c r="H139" s="73"/>
      <c r="I139" s="22">
        <f t="shared" ref="I139:I144" si="41">IF(E139=$E$34,$I$11,$I$10)</f>
        <v>0</v>
      </c>
      <c r="J139" s="8">
        <f t="shared" ref="J139:J144" si="42">ROUND(H139*(1+I139),2)</f>
        <v>0</v>
      </c>
      <c r="K139" s="29">
        <f t="shared" ref="K139:K144" si="43">ROUND(G139*J139,2)</f>
        <v>0</v>
      </c>
    </row>
    <row r="140" spans="2:11" ht="31.5">
      <c r="B140" s="34" t="s">
        <v>160</v>
      </c>
      <c r="C140" s="14" t="s">
        <v>20</v>
      </c>
      <c r="D140" s="14" t="s">
        <v>148</v>
      </c>
      <c r="E140" s="6" t="s">
        <v>205</v>
      </c>
      <c r="F140" s="12" t="s">
        <v>180</v>
      </c>
      <c r="G140" s="7">
        <v>6.76</v>
      </c>
      <c r="H140" s="73"/>
      <c r="I140" s="22">
        <f t="shared" si="41"/>
        <v>0</v>
      </c>
      <c r="J140" s="8">
        <f t="shared" si="42"/>
        <v>0</v>
      </c>
      <c r="K140" s="29">
        <f t="shared" si="43"/>
        <v>0</v>
      </c>
    </row>
    <row r="141" spans="2:11" ht="39.75" customHeight="1">
      <c r="B141" s="34" t="s">
        <v>161</v>
      </c>
      <c r="C141" s="14" t="s">
        <v>20</v>
      </c>
      <c r="D141" s="14">
        <v>95241</v>
      </c>
      <c r="E141" s="6" t="s">
        <v>210</v>
      </c>
      <c r="F141" s="12" t="s">
        <v>180</v>
      </c>
      <c r="G141" s="7">
        <v>2.25</v>
      </c>
      <c r="H141" s="73"/>
      <c r="I141" s="22">
        <f t="shared" si="41"/>
        <v>0</v>
      </c>
      <c r="J141" s="8">
        <f t="shared" si="42"/>
        <v>0</v>
      </c>
      <c r="K141" s="29">
        <f t="shared" si="43"/>
        <v>0</v>
      </c>
    </row>
    <row r="142" spans="2:11" ht="47.25" customHeight="1">
      <c r="B142" s="34" t="s">
        <v>162</v>
      </c>
      <c r="C142" s="14" t="s">
        <v>20</v>
      </c>
      <c r="D142" s="14">
        <v>101802</v>
      </c>
      <c r="E142" s="6" t="s">
        <v>187</v>
      </c>
      <c r="F142" s="12" t="s">
        <v>174</v>
      </c>
      <c r="G142" s="7">
        <v>1</v>
      </c>
      <c r="H142" s="73"/>
      <c r="I142" s="22">
        <f t="shared" si="41"/>
        <v>0</v>
      </c>
      <c r="J142" s="8">
        <f t="shared" si="42"/>
        <v>0</v>
      </c>
      <c r="K142" s="29">
        <f t="shared" si="43"/>
        <v>0</v>
      </c>
    </row>
    <row r="143" spans="2:11" ht="47.25" customHeight="1">
      <c r="B143" s="34" t="s">
        <v>163</v>
      </c>
      <c r="C143" s="14" t="s">
        <v>104</v>
      </c>
      <c r="D143" s="14" t="s">
        <v>249</v>
      </c>
      <c r="E143" s="6" t="s">
        <v>230</v>
      </c>
      <c r="F143" s="12" t="s">
        <v>180</v>
      </c>
      <c r="G143" s="7">
        <v>1.96</v>
      </c>
      <c r="H143" s="73"/>
      <c r="I143" s="22">
        <f t="shared" si="41"/>
        <v>0</v>
      </c>
      <c r="J143" s="8">
        <f t="shared" si="42"/>
        <v>0</v>
      </c>
      <c r="K143" s="29">
        <f t="shared" si="43"/>
        <v>0</v>
      </c>
    </row>
    <row r="144" spans="2:11" ht="47.25" customHeight="1">
      <c r="B144" s="34" t="s">
        <v>164</v>
      </c>
      <c r="C144" s="14" t="s">
        <v>20</v>
      </c>
      <c r="D144" s="14">
        <v>93382</v>
      </c>
      <c r="E144" s="6" t="s">
        <v>183</v>
      </c>
      <c r="F144" s="12" t="s">
        <v>178</v>
      </c>
      <c r="G144" s="7">
        <v>6.72</v>
      </c>
      <c r="H144" s="73"/>
      <c r="I144" s="22">
        <f t="shared" si="41"/>
        <v>0</v>
      </c>
      <c r="J144" s="8">
        <f t="shared" si="42"/>
        <v>0</v>
      </c>
      <c r="K144" s="29">
        <f t="shared" si="43"/>
        <v>0</v>
      </c>
    </row>
    <row r="145" spans="2:11" ht="20.100000000000001" customHeight="1" thickBot="1">
      <c r="B145" s="36"/>
      <c r="C145" s="36"/>
      <c r="D145" s="36"/>
      <c r="E145" s="81"/>
      <c r="F145" s="81"/>
      <c r="G145" s="84"/>
      <c r="H145" s="84"/>
      <c r="I145" s="84"/>
      <c r="J145" s="84"/>
      <c r="K145" s="84"/>
    </row>
    <row r="146" spans="2:11" ht="17.25" customHeight="1" thickBot="1">
      <c r="B146" s="36"/>
      <c r="C146" s="36"/>
      <c r="D146" s="84"/>
      <c r="E146" s="81"/>
      <c r="F146" s="81"/>
      <c r="G146" s="84"/>
      <c r="H146" s="84"/>
      <c r="I146" s="97" t="s">
        <v>165</v>
      </c>
      <c r="J146" s="98"/>
      <c r="K146" s="89">
        <f>K13+K16+K22+K52+K72+K81+K115+K125+K138</f>
        <v>0</v>
      </c>
    </row>
    <row r="147" spans="2:11" ht="25.5" customHeight="1">
      <c r="B147" s="36"/>
      <c r="C147" s="86"/>
      <c r="D147" s="87"/>
      <c r="E147" s="88"/>
      <c r="F147" s="81"/>
      <c r="G147" s="84"/>
      <c r="H147" s="84"/>
      <c r="I147" s="84"/>
      <c r="J147" s="84"/>
      <c r="K147" s="84"/>
    </row>
    <row r="148" spans="2:11" ht="20.100000000000001" customHeight="1">
      <c r="B148" s="36"/>
      <c r="C148" s="92" t="s">
        <v>284</v>
      </c>
      <c r="D148" s="93"/>
      <c r="E148" s="49" t="s">
        <v>285</v>
      </c>
      <c r="F148" s="81"/>
      <c r="G148" s="84"/>
      <c r="H148" s="84"/>
      <c r="I148" s="84"/>
      <c r="J148" s="84"/>
      <c r="K148" s="84"/>
    </row>
    <row r="149" spans="2:11" ht="43.5" customHeight="1">
      <c r="B149" s="36"/>
      <c r="C149" s="94" t="s">
        <v>286</v>
      </c>
      <c r="D149" s="94"/>
      <c r="E149" s="85" t="s">
        <v>285</v>
      </c>
      <c r="F149" s="81"/>
      <c r="G149" s="84"/>
      <c r="H149" s="84"/>
      <c r="I149" s="84"/>
      <c r="J149" s="84"/>
      <c r="K149" s="84"/>
    </row>
    <row r="150" spans="2:11" ht="20.100000000000001" customHeight="1">
      <c r="B150" s="36"/>
      <c r="C150" s="36"/>
      <c r="D150" s="36"/>
      <c r="E150" s="48"/>
      <c r="F150" s="81"/>
      <c r="G150" s="84"/>
      <c r="H150" s="84"/>
      <c r="I150" s="84"/>
      <c r="J150" s="84"/>
      <c r="K150" s="84"/>
    </row>
    <row r="151" spans="2:11" ht="20.100000000000001" customHeight="1">
      <c r="B151" s="36"/>
      <c r="C151" s="36"/>
      <c r="D151" s="36"/>
      <c r="E151" s="81"/>
      <c r="F151" s="81"/>
      <c r="G151" s="84"/>
      <c r="H151" s="84"/>
      <c r="I151" s="84"/>
      <c r="J151" s="84"/>
      <c r="K151" s="84"/>
    </row>
    <row r="152" spans="2:11" ht="16.5" customHeight="1">
      <c r="B152" s="36"/>
      <c r="C152" s="86"/>
      <c r="D152" s="87"/>
      <c r="E152" s="88"/>
      <c r="F152" s="81"/>
      <c r="G152" s="84"/>
      <c r="H152" s="84"/>
      <c r="I152" s="84"/>
      <c r="J152" s="84"/>
      <c r="K152" s="84"/>
    </row>
    <row r="153" spans="2:11" ht="20.100000000000001" customHeight="1">
      <c r="B153" s="36"/>
      <c r="C153" s="92" t="s">
        <v>284</v>
      </c>
      <c r="D153" s="93"/>
      <c r="E153" s="49" t="s">
        <v>285</v>
      </c>
      <c r="F153" s="81"/>
      <c r="G153" s="84"/>
      <c r="H153" s="84"/>
      <c r="I153" s="84"/>
      <c r="J153" s="84"/>
      <c r="K153" s="84"/>
    </row>
    <row r="154" spans="2:11" ht="43.5" customHeight="1">
      <c r="B154" s="36"/>
      <c r="C154" s="94" t="s">
        <v>288</v>
      </c>
      <c r="D154" s="94"/>
      <c r="E154" s="85" t="s">
        <v>285</v>
      </c>
      <c r="F154" s="81"/>
      <c r="G154" s="84"/>
      <c r="H154" s="84"/>
      <c r="I154" s="84"/>
      <c r="J154" s="84"/>
      <c r="K154" s="84"/>
    </row>
    <row r="155" spans="2:11" ht="20.100000000000001" customHeight="1">
      <c r="B155" s="36"/>
      <c r="C155" s="95" t="s">
        <v>287</v>
      </c>
      <c r="D155" s="96"/>
      <c r="E155" s="90"/>
      <c r="F155" s="81"/>
      <c r="G155" s="84"/>
      <c r="H155" s="84"/>
      <c r="I155" s="84"/>
      <c r="J155" s="84"/>
      <c r="K155" s="84"/>
    </row>
    <row r="156" spans="2:11" ht="20.100000000000001" customHeight="1">
      <c r="B156" s="36"/>
      <c r="C156" s="36"/>
      <c r="D156" s="36"/>
      <c r="E156" s="81"/>
      <c r="F156" s="81"/>
      <c r="G156" s="84"/>
      <c r="H156" s="84"/>
      <c r="I156" s="84"/>
      <c r="J156" s="84"/>
      <c r="K156" s="84"/>
    </row>
    <row r="157" spans="2:11" ht="20.100000000000001" customHeight="1">
      <c r="B157" s="36"/>
      <c r="C157" s="91" t="s">
        <v>289</v>
      </c>
      <c r="D157" s="13"/>
      <c r="E157" s="13"/>
      <c r="F157" s="13"/>
      <c r="G157" s="84"/>
      <c r="H157" s="84"/>
      <c r="I157" s="84"/>
      <c r="J157" s="84"/>
      <c r="K157" s="84"/>
    </row>
    <row r="158" spans="2:11" ht="20.100000000000001" customHeight="1">
      <c r="B158" s="36"/>
      <c r="C158" s="91" t="s">
        <v>290</v>
      </c>
      <c r="D158" s="106"/>
      <c r="E158" s="106"/>
      <c r="F158" s="106"/>
      <c r="G158" s="84"/>
      <c r="H158" s="84"/>
      <c r="I158" s="84"/>
      <c r="J158" s="84"/>
      <c r="K158" s="84"/>
    </row>
    <row r="159" spans="2:11" ht="20.100000000000001" customHeight="1">
      <c r="B159" s="36"/>
      <c r="C159" s="36"/>
      <c r="D159" s="107"/>
      <c r="E159" s="108"/>
      <c r="F159" s="108"/>
      <c r="G159" s="84"/>
      <c r="H159" s="84"/>
      <c r="I159" s="84"/>
      <c r="J159" s="84"/>
      <c r="K159" s="84"/>
    </row>
    <row r="160" spans="2:11" ht="20.100000000000001" customHeight="1">
      <c r="B160" s="36"/>
      <c r="C160" s="36"/>
      <c r="D160" s="36"/>
      <c r="E160" s="81"/>
      <c r="F160" s="81"/>
      <c r="G160" s="84"/>
      <c r="H160" s="84"/>
      <c r="I160" s="84"/>
      <c r="J160" s="84"/>
      <c r="K160" s="84"/>
    </row>
    <row r="161" spans="4:5" ht="20.100000000000001" customHeight="1"/>
    <row r="162" spans="4:5" ht="20.100000000000001" customHeight="1">
      <c r="E162" s="2"/>
    </row>
    <row r="163" spans="4:5" ht="20.100000000000001" customHeight="1">
      <c r="E163" s="2"/>
    </row>
    <row r="164" spans="4:5" ht="20.100000000000001" customHeight="1">
      <c r="E164" s="2"/>
    </row>
    <row r="165" spans="4:5" ht="20.100000000000001" customHeight="1"/>
    <row r="166" spans="4:5" ht="20.100000000000001" customHeight="1"/>
    <row r="167" spans="4:5" ht="20.100000000000001" customHeight="1"/>
    <row r="168" spans="4:5" ht="20.100000000000001" customHeight="1"/>
    <row r="169" spans="4:5" ht="20.100000000000001" customHeight="1">
      <c r="D169" s="2"/>
      <c r="E169" s="2"/>
    </row>
    <row r="170" spans="4:5" ht="20.100000000000001" customHeight="1">
      <c r="D170" s="2"/>
      <c r="E170" s="2"/>
    </row>
    <row r="171" spans="4:5" ht="20.100000000000001" customHeight="1">
      <c r="D171" s="2"/>
      <c r="E171" s="2"/>
    </row>
    <row r="172" spans="4:5" ht="20.100000000000001" customHeight="1"/>
    <row r="173" spans="4:5" ht="20.100000000000001" customHeight="1"/>
    <row r="174" spans="4:5" ht="20.100000000000001" customHeight="1"/>
    <row r="175" spans="4:5" ht="20.100000000000001" customHeight="1"/>
    <row r="176" spans="4:5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</sheetData>
  <mergeCells count="10">
    <mergeCell ref="I146:J146"/>
    <mergeCell ref="J10:K11"/>
    <mergeCell ref="B1:I1"/>
    <mergeCell ref="J1:K1"/>
    <mergeCell ref="E7:I7"/>
    <mergeCell ref="C153:D153"/>
    <mergeCell ref="C154:D154"/>
    <mergeCell ref="C155:D155"/>
    <mergeCell ref="C148:D148"/>
    <mergeCell ref="C149:D149"/>
  </mergeCells>
  <phoneticPr fontId="12" type="noConversion"/>
  <dataValidations count="1">
    <dataValidation type="list" allowBlank="1" showInputMessage="1" showErrorMessage="1" sqref="J3:K3" xr:uid="{00000000-0002-0000-0000-000000000000}">
      <formula1>"COM DESONERAÇÃO, SEM DESONERAÇÃO"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0" fitToHeight="10" orientation="portrait" r:id="rId1"/>
  <headerFooter>
    <oddFooter>Página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06ECED6F02E4A9CB998941B25C436" ma:contentTypeVersion="14" ma:contentTypeDescription="Create a new document." ma:contentTypeScope="" ma:versionID="7c4397bc4242d27a333ec6c1b7ef8ba5">
  <xsd:schema xmlns:xsd="http://www.w3.org/2001/XMLSchema" xmlns:xs="http://www.w3.org/2001/XMLSchema" xmlns:p="http://schemas.microsoft.com/office/2006/metadata/properties" xmlns:ns3="f3bf0321-d3d3-4e62-a852-cb3905c8563f" xmlns:ns4="eabfebe7-e20f-44b4-b1c3-7784287c3e4f" targetNamespace="http://schemas.microsoft.com/office/2006/metadata/properties" ma:root="true" ma:fieldsID="dbcf608a2761bc527aac299bea1ee001" ns3:_="" ns4:_="">
    <xsd:import namespace="f3bf0321-d3d3-4e62-a852-cb3905c8563f"/>
    <xsd:import namespace="eabfebe7-e20f-44b4-b1c3-7784287c3e4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f0321-d3d3-4e62-a852-cb3905c8563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febe7-e20f-44b4-b1c3-7784287c3e4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3bf0321-d3d3-4e62-a852-cb3905c8563f" xsi:nil="true"/>
  </documentManagement>
</p:properties>
</file>

<file path=customXml/itemProps1.xml><?xml version="1.0" encoding="utf-8"?>
<ds:datastoreItem xmlns:ds="http://schemas.openxmlformats.org/officeDocument/2006/customXml" ds:itemID="{76DA0288-1A8F-41E2-AA7C-BBF57323B3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43C65F-383D-440F-BFEB-F4A5B276BD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bf0321-d3d3-4e62-a852-cb3905c8563f"/>
    <ds:schemaRef ds:uri="eabfebe7-e20f-44b4-b1c3-7784287c3e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F915C4-908E-4A69-B2F7-1F1355A095FD}">
  <ds:schemaRefs>
    <ds:schemaRef ds:uri="f3bf0321-d3d3-4e62-a852-cb3905c8563f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eabfebe7-e20f-44b4-b1c3-7784287c3e4f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ffa1e51c-7cbc-4939-8cb0-93c3775db5f1}" enabled="0" method="" siteId="{ffa1e51c-7cbc-4939-8cb0-93c3775db5f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 proposta</vt:lpstr>
      <vt:lpstr>'planilha proposta'!Area_de_impressao</vt:lpstr>
      <vt:lpstr>orc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Jamile Hernandes Alves</dc:creator>
  <cp:keywords/>
  <dc:description/>
  <cp:lastModifiedBy>Tatiana Soares Campos</cp:lastModifiedBy>
  <cp:revision/>
  <cp:lastPrinted>2026-03-09T12:06:24Z</cp:lastPrinted>
  <dcterms:created xsi:type="dcterms:W3CDTF">2019-10-01T13:50:50Z</dcterms:created>
  <dcterms:modified xsi:type="dcterms:W3CDTF">2026-03-09T12:10:46Z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0x01010047E06ECED6F02E4A9CB998941B25C436</vt:lpwstr>
  </property>
</Properties>
</file>