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microsoft.com/office/2020/02/relationships/classificationlabels" Target="docMetadata/LabelInfo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 proposta" sheetId="1" state="visible" r:id="rId2"/>
  </sheets>
  <definedNames>
    <definedName function="false" hidden="false" localSheetId="0" name="_xlnm.Print_Area" vbProcedure="false">'planilha proposta'!$B$1:$K$202</definedName>
    <definedName function="false" hidden="false" localSheetId="0" name="_xlnm.Print_Titles" vbProcedure="false">'planilha proposta'!$1:$11</definedName>
    <definedName function="false" hidden="true" localSheetId="0" name="_xlnm._FilterDatabase" vbProcedure="false">'planilha proposta'!$B$12:$K$195</definedName>
    <definedName function="false" hidden="false" name="COMPA" vbProcedure="false">#REF!</definedName>
    <definedName function="false" hidden="false" name="COT" vbProcedure="false">#REF!</definedName>
    <definedName function="false" hidden="false" name="COTA" vbProcedure="false">#REF!</definedName>
    <definedName function="false" hidden="false" name="EMPRESAS" vbProcedure="false">OFFSET(#REF!,1,0):OFFSET(#REF!,-1,0)</definedName>
    <definedName function="false" hidden="false" name="INDICES" vbProcedure="false">OFFSET(#REF!,1,0):OFFSET(#REF!,-1,0)</definedName>
    <definedName function="false" hidden="false" name="memo" vbProcedure="false">#REF!</definedName>
    <definedName function="false" hidden="false" name="num" vbProcedure="false">'planilha proposta'!#ref!</definedName>
    <definedName function="false" hidden="false" name="orc" vbProcedure="false">'planilha proposta'!$B:$K</definedName>
    <definedName function="false" hidden="false" name="ORÇAMENTO.BancoRef" vbProcedure="false">'planilha proposta'!#ref!</definedName>
    <definedName function="false" hidden="false" name="ref" vbProcedure="false">#REF!</definedName>
    <definedName function="false" hidden="false" name="REFERENCIA.Descricao" vbProcedure="false">IF(ISNUMBER('planilha proposta'!$Y1),OFFSET(INDIRECT(ORÇAMENTO.BancoRef),'planilha proposta'!$Y1-1,3,1),'planilha proposta'!$Y1)</definedName>
    <definedName function="false" hidden="false" name="REFERENCIA.Unidade" vbProcedure="false">IF(ISNUMBER('planilha proposta'!$Y1),OFFSET(INDIRECT(ORÇAMENTO.BancoRef),'planilha proposta'!$Y1-1,4,1),"-")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<sst xmlns="http://schemas.openxmlformats.org/spreadsheetml/2006/main" count="745" uniqueCount="359">
  <si>
    <t xml:space="preserve">PAPEL COM TIMBRE DA EMPRESA</t>
  </si>
  <si>
    <t xml:space="preserve">ANEXO XII - MODELO DE PLANILHA DE PROPOSTA</t>
  </si>
  <si>
    <t xml:space="preserve">EMPRESA:</t>
  </si>
  <si>
    <t xml:space="preserve">CNPJ:</t>
  </si>
  <si>
    <t xml:space="preserve">OBJETO: </t>
  </si>
  <si>
    <t xml:space="preserve">Execução de obras de pavimentação, drenagem, contenção e demais serviços de infraestrutura urbana na rua Julio Antonio Condé</t>
  </si>
  <si>
    <t xml:space="preserve">LOCAL:</t>
  </si>
  <si>
    <t xml:space="preserve">Mauá/SP</t>
  </si>
  <si>
    <t xml:space="preserve">CP N°</t>
  </si>
  <si>
    <t xml:space="preserve">BDI 1:</t>
  </si>
  <si>
    <t xml:space="preserve">BDI 2:</t>
  </si>
  <si>
    <t xml:space="preserve">ITEM</t>
  </si>
  <si>
    <t xml:space="preserve">FONTE</t>
  </si>
  <si>
    <t xml:space="preserve">COD.</t>
  </si>
  <si>
    <t xml:space="preserve">DESCRIÇÃO DOS SERVIÇOS</t>
  </si>
  <si>
    <t xml:space="preserve">UN.</t>
  </si>
  <si>
    <t xml:space="preserve">QUANT.</t>
  </si>
  <si>
    <t xml:space="preserve">CUSTO UNIT. (R$)</t>
  </si>
  <si>
    <t xml:space="preserve">BDI</t>
  </si>
  <si>
    <t xml:space="preserve">CUSTO UNIT. COM BDI (R$)</t>
  </si>
  <si>
    <t xml:space="preserve">PREÇO TOTAL 
(R$)</t>
  </si>
  <si>
    <t xml:space="preserve">PROJETO EXECUTIVO , LEVANTAMENTOS, ENSAIOS E ESTUDOS</t>
  </si>
  <si>
    <t xml:space="preserve">Estudos Geotécnicos, Projeto Executivo, Projetos Complementares, Cadastro Técnico "AS BUILT"</t>
  </si>
  <si>
    <t xml:space="preserve">1.1</t>
  </si>
  <si>
    <t xml:space="preserve">INFRA</t>
  </si>
  <si>
    <t xml:space="preserve">PROJETO EXECUTIVO (PRANCHA A1)</t>
  </si>
  <si>
    <t xml:space="preserve">UN</t>
  </si>
  <si>
    <t xml:space="preserve">SERVIÇOS PRELIMINARES</t>
  </si>
  <si>
    <t xml:space="preserve">Tapume, Cercamento, locação da obra</t>
  </si>
  <si>
    <t xml:space="preserve">2.1</t>
  </si>
  <si>
    <t xml:space="preserve">SINAPI</t>
  </si>
  <si>
    <t xml:space="preserve">TAPUME COM TELHA METÁLICA. AF_03/2024</t>
  </si>
  <si>
    <t xml:space="preserve">M2</t>
  </si>
  <si>
    <t xml:space="preserve">Instalação de Canteiro de Obra, Mobilização e Desmobilização</t>
  </si>
  <si>
    <t xml:space="preserve">2.2</t>
  </si>
  <si>
    <t xml:space="preserve">SINAPI-I</t>
  </si>
  <si>
    <t xml:space="preserve">LOCACAO DE CONTAINER 2,30 X 6,00 M, ALT. 2,50 M, PARA ESCRITORIO, SEM DIVISORIAS INTERNAS E SEM SANITARIO (NAO INCLUI MOBILIZACAO/DESMOBILIZACAO)</t>
  </si>
  <si>
    <t xml:space="preserve">MES</t>
  </si>
  <si>
    <t xml:space="preserve">2.3</t>
  </si>
  <si>
    <t xml:space="preserve">LOCACAO DE CONTAINER 2,30 X 6,00 M, ALT. 2,50 M, COM 1 SANITARIO, PARA ESCRITORIO, COMPLETO, SEM DIVISORIAS INTERNAS (NAO INCLUI MOBILIZACAO/DESMOBILIZACAO)</t>
  </si>
  <si>
    <t xml:space="preserve">2.4</t>
  </si>
  <si>
    <t xml:space="preserve">LOCACAO DE CONTAINER 2,30 X 4,30 M, ALT. 2,50 M, P/ SANITARIO, C/ 5 BACIAS, 1 LAVATORIO E 4 MICTORIOS (NAO INCLUI MOBILIZACAO/DESMOBILIZACAO)</t>
  </si>
  <si>
    <t xml:space="preserve">2.5</t>
  </si>
  <si>
    <t xml:space="preserve">TRANSPORTE COM CAMINHÃO CARROCERIA COM GUINDAUTO (MUNCK), MOMENTO MÁXIMO DE CARGA 11,7 TM, EM VIA URBANA PAVIMENTADA, DMT ATÉ 30KM (UNIDADE: TXKM). AF_07/2020</t>
  </si>
  <si>
    <t xml:space="preserve">TXKM</t>
  </si>
  <si>
    <t xml:space="preserve">PLACA DE OBRA</t>
  </si>
  <si>
    <t xml:space="preserve">2.6</t>
  </si>
  <si>
    <t xml:space="preserve">103689</t>
  </si>
  <si>
    <t xml:space="preserve">FORNECIMENTO E INSTALAÇÃO DE PLACA DE OBRA COM CHAPA GALVANIZADA E ESTRUTURA DE MADEIRA. AF_03/2022_PS</t>
  </si>
  <si>
    <t xml:space="preserve">OBRAS DE ESTABILIZAÇÃO DE TALUDES EM SOLO OU ROCHA E PROTEÇÃO SURPERFICIAL</t>
  </si>
  <si>
    <t xml:space="preserve">Movimentação de Solo, Retaludamento em Corte e ou Aterro, Implantação de Banquetas</t>
  </si>
  <si>
    <t xml:space="preserve">3.1</t>
  </si>
  <si>
    <t xml:space="preserve">SICRO</t>
  </si>
  <si>
    <t xml:space="preserve">Limpeza mecanizada da camada vegetal</t>
  </si>
  <si>
    <t xml:space="preserve">m²</t>
  </si>
  <si>
    <t xml:space="preserve">3.2</t>
  </si>
  <si>
    <t xml:space="preserve">101230</t>
  </si>
  <si>
    <t xml:space="preserve">ESCAVAÇÃO VERTICAL PARA INFRAESTRUTURA, COM CARGA, DESCARGA E TRANSPORTE DE SOLO DE 1ª CATEGORIA, COM ESCAVADEIRA HIDRÁULICA (CAÇAMBA: 0,8 M³ / 111 HP), FROTA DE 3 CAMINHÕES BASCULANTES DE 14 M³, DMT ATÉ 1 KM E VELOCIDADE MÉDIA14 KM/H. AF_05/2020</t>
  </si>
  <si>
    <t xml:space="preserve">M3</t>
  </si>
  <si>
    <t xml:space="preserve">3.3</t>
  </si>
  <si>
    <t xml:space="preserve">100983</t>
  </si>
  <si>
    <t xml:space="preserve">CARGA, MANOBRA E DESCARGA DE ENTULHO EM CAMINHÃO BASCULANTE 14 M³ - CARGA COM ESCAVADEIRA HIDRÁULICA (CAÇAMBA DE 0,80 M³ / 111 HP) E DESCARGA LIVRE (UNIDADE: M3). AF_07/2020</t>
  </si>
  <si>
    <t xml:space="preserve">3.4</t>
  </si>
  <si>
    <t xml:space="preserve">95876</t>
  </si>
  <si>
    <t xml:space="preserve">TRANSPORTE COM CAMINHÃO BASCULANTE DE 14 M³, EM VIA URBANA PAVIMENTADA, DMT ATÉ 30 KM (UNIDADE: M3XKM). AF_07/2020</t>
  </si>
  <si>
    <t xml:space="preserve">M3XKM</t>
  </si>
  <si>
    <t xml:space="preserve">3.5</t>
  </si>
  <si>
    <t xml:space="preserve">DISPOSIÇÃO FINAL DE SOLOS E RESÍDUOS, CLASSE II B - INERTES, EM ATERRO SANITÁRIO LICENCIADO</t>
  </si>
  <si>
    <t xml:space="preserve">Ton</t>
  </si>
  <si>
    <t xml:space="preserve">Solo Grampeado, Terra Armada</t>
  </si>
  <si>
    <t xml:space="preserve">3.6</t>
  </si>
  <si>
    <t xml:space="preserve">93959</t>
  </si>
  <si>
    <t xml:space="preserve">EXECUÇÃO DE GRAMPO PARA SOLO GRAMPEADO COM COMPRIMENTO MAIOR QUE 6 M E MENOR OU IGUAL A 10 M, DIÂMETRO DE 10 CM, PERFURAÇÃO COM EQUIPAMENTO MANUAL E ARMADURA COM DIÂMETRO DE 20 MM. AF_07/2024</t>
  </si>
  <si>
    <t xml:space="preserve">M</t>
  </si>
  <si>
    <t xml:space="preserve">3.7</t>
  </si>
  <si>
    <t xml:space="preserve">EXECUÇÃO DE GRAMPO PARA SOLO GRAMPEADO COM COMPRIMENTO MAIOR QUE 10 M, DIÂMETRO DE 10 CM, PERFURAÇÃO COM EQUIPAMENTO MANUAL E ARMADURA COM DIÂMETRO DE 20 MM. AF_07/2024</t>
  </si>
  <si>
    <t xml:space="preserve">3.8</t>
  </si>
  <si>
    <t xml:space="preserve">FORNECIMENTO E APLICAÇÃO DE TELA DE AÇO</t>
  </si>
  <si>
    <t xml:space="preserve">KG</t>
  </si>
  <si>
    <t xml:space="preserve">3.9</t>
  </si>
  <si>
    <t xml:space="preserve">FORNECIMENTO, PREPARO E APLICAÇÃO DE CONCRETO PROJETADO, MEDIDO NO PROJETO - FCK = 25MPA - EM OBRAS DE CONTENÇÃO</t>
  </si>
  <si>
    <t xml:space="preserve">3.10</t>
  </si>
  <si>
    <t xml:space="preserve">102726</t>
  </si>
  <si>
    <t xml:space="preserve">DRENO BARBACÃ, DN 50 MM, COM MATERIAL DRENANTE. AF_07/2021</t>
  </si>
  <si>
    <t xml:space="preserve">3.11</t>
  </si>
  <si>
    <t xml:space="preserve">LOCACAO DE ANDAIME METALICO TUBULAR DE ENCAIXE, TIPO DE TORRE, CADA PAINEL COM LARGURA DE 1 ATE 1,5 M E ALTURA DE *1,00* M, INCLUINDO DIAGONAL, BARRAS DE LIGACAO, SAPATAS OU RODIZIOS E DEMAIS ITENS NECESSARIOS A MONTAGEM (NAO INCLUI INSTALACAO)</t>
  </si>
  <si>
    <t xml:space="preserve">MXMES</t>
  </si>
  <si>
    <t xml:space="preserve">3.12</t>
  </si>
  <si>
    <t xml:space="preserve">MONTAGEM E DESMONTAGEM DE ANDAIME TUBULAR TIPO "TORRE" (EXCLUSIVE ANDAIME E LIMPEZA). AF_03/2024</t>
  </si>
  <si>
    <t xml:space="preserve">3.13</t>
  </si>
  <si>
    <t xml:space="preserve">EDIF</t>
  </si>
  <si>
    <t xml:space="preserve">ARMADURA EM AÇO CA-50</t>
  </si>
  <si>
    <t xml:space="preserve">OBRAS DE DRENAGEM SUPERFICIAL E PROFUNDA</t>
  </si>
  <si>
    <t xml:space="preserve">Valeta, Canaletas de Crista, Longitudinais, Transversais</t>
  </si>
  <si>
    <t xml:space="preserve">4.1</t>
  </si>
  <si>
    <t xml:space="preserve">93358</t>
  </si>
  <si>
    <t xml:space="preserve">ESCAVAÇÃO MANUAL DE VALA. AF_09/2024</t>
  </si>
  <si>
    <t xml:space="preserve">4.2</t>
  </si>
  <si>
    <t xml:space="preserve">101616</t>
  </si>
  <si>
    <t xml:space="preserve">PREPARO DE FUNDO DE VALA COM LARGURA MENOR QUE 1,5 M (ACERTO DO SOLO NATURAL). AF_08/2020</t>
  </si>
  <si>
    <t xml:space="preserve">4.3</t>
  </si>
  <si>
    <t xml:space="preserve">96542</t>
  </si>
  <si>
    <t xml:space="preserve">FABRICAÇÃO, MONTAGEM E DESMONTAGEM DE FÔRMA PARA VIGA BALDRAME, EM CHAPA DE MADEIRA COMPENSADA RESINADA, E=17 MM, 4 UTILIZAÇÕES. AF_01/2024</t>
  </si>
  <si>
    <t xml:space="preserve">4.4</t>
  </si>
  <si>
    <t xml:space="preserve">4.5</t>
  </si>
  <si>
    <t xml:space="preserve">FORNECIMENTO E APLICAÇÃO DE CONCRETO USINADO FCK=25MPA</t>
  </si>
  <si>
    <t xml:space="preserve">4.6</t>
  </si>
  <si>
    <t xml:space="preserve">93382</t>
  </si>
  <si>
    <t xml:space="preserve">REATERRO MANUAL DE VALAS, COM COMPACTADOR DE SOLOS DE PERCUSSÃO. AF_08/2023</t>
  </si>
  <si>
    <t xml:space="preserve">Escada de Descida D'agua, Caixa de Transição, de Dissipação, Bacia de Amortencimento</t>
  </si>
  <si>
    <t xml:space="preserve">4.7</t>
  </si>
  <si>
    <t xml:space="preserve">IHD.23 - LASTRO DE CONCRETO FCK=10MPA</t>
  </si>
  <si>
    <t xml:space="preserve">4.8</t>
  </si>
  <si>
    <t xml:space="preserve">103925</t>
  </si>
  <si>
    <t xml:space="preserve">ESCADA HIDRÁULICA, LARGURA ATÉ 1M, TIPO DESCIDA D'ÁGUA DE CORTE OU ATERRO EM DEGRAUS (DCD 02, 04 E DAD 02), EM CONCRETO USINADO, FCK = 20 MPA, LANÇADO COM BOMBA, INCLUINDO ARMAÇÃO, MATERIAIS E FÔRMAS (3 UTILIZAÇÕES). AF_08/2022</t>
  </si>
  <si>
    <t xml:space="preserve">4.9</t>
  </si>
  <si>
    <t xml:space="preserve">ESTACA BROCA DE CONCRETO, DIÂMETRO DE 20CM, ESCAVAÇÃO MANUAL COM TRADO CONCHA, COM ARMADURA DE ARRANQUE. AF_05/2020</t>
  </si>
  <si>
    <t xml:space="preserve">Dreno Horizontal Profundo (DHP), Colchão Drenante, Trincheira</t>
  </si>
  <si>
    <t xml:space="preserve">4.10</t>
  </si>
  <si>
    <t xml:space="preserve">2003614</t>
  </si>
  <si>
    <t xml:space="preserve">Dreno sub-horizontal - DSH 01 - material de 1ª categoria</t>
  </si>
  <si>
    <t xml:space="preserve">m</t>
  </si>
  <si>
    <t xml:space="preserve">OBRAS DE DRENAGEM DE ÁGUAS PLUVIAIS</t>
  </si>
  <si>
    <t xml:space="preserve">Galeria de Concreto Armado, Galeria de Concreto Celular, Poços de Visita</t>
  </si>
  <si>
    <t xml:space="preserve">DRENAGEM RUA JÚLIO ANTÔNIO CONDÉ COM AV. GUILHERME POLYDORO</t>
  </si>
  <si>
    <t xml:space="preserve">5.1</t>
  </si>
  <si>
    <t xml:space="preserve">97636</t>
  </si>
  <si>
    <t xml:space="preserve">DEMOLIÇÃO PARCIAL DE PAVIMENTO ASFÁLTICO, DE FORMA MECANIZADA, SEM REAPROVEITAMENTO. AF_09/2023</t>
  </si>
  <si>
    <t xml:space="preserve">5.2</t>
  </si>
  <si>
    <t xml:space="preserve">DEMOLIÇÃO DE PISO DE CONCRETO SIMPLES, DE FORMA MECANIZADA COM MARTELETE, SEM REAPROVEITAMENTO. AF_09/2023</t>
  </si>
  <si>
    <t xml:space="preserve">5.3</t>
  </si>
  <si>
    <t xml:space="preserve">FRESAGEM DE PAVIMENTO ASFÁLTICO (PROFUNDIDADE ATÉ 5,0 CM) - EXCLUSIVE TRANSPORTE. AF_11/2019</t>
  </si>
  <si>
    <t xml:space="preserve">5.4</t>
  </si>
  <si>
    <t xml:space="preserve">5.5</t>
  </si>
  <si>
    <t xml:space="preserve">90106</t>
  </si>
  <si>
    <t xml:space="preserve">ESCAVAÇÃO MECANIZADA DE VALA COM PROFUNDIDADE ATÉ 1,5 M (MÉDIA MONTANTE E JUSANTE/UMA COMPOSIÇÃO POR TRECHO), RETROESCAV. (0,26 M3), LARGURA DE 0,8 M A 1,5 M, EM SOLO DE 1A CATEGORIA, LOCAIS COM BAIXO NÍVEL DE INTERFERÊNCIA. AF_09/2024</t>
  </si>
  <si>
    <t xml:space="preserve">5.6</t>
  </si>
  <si>
    <t xml:space="preserve">100979</t>
  </si>
  <si>
    <t xml:space="preserve">CARGA, MANOBRA E DESCARGA DE SOLOS E MATERIAIS GRANULARES EM CAMINHÃO BASCULANTE 14 M³ - CARGA COM ESCAVADEIRA HIDRÁULICA (CAÇAMBA DE 1,20 M³ / 155 HP) E DESCARGA LIVRE (UNIDADE: M3). AF_07/2020</t>
  </si>
  <si>
    <t xml:space="preserve">5.7</t>
  </si>
  <si>
    <t xml:space="preserve">5.8</t>
  </si>
  <si>
    <t xml:space="preserve">5.9</t>
  </si>
  <si>
    <t xml:space="preserve">DISPOSIÇÃO FINAL DE SOLOS E RESÍDUOS, CLASSE II A - NÃO INERTES, EM ATERRO SANITÁRIO LICENCIADO</t>
  </si>
  <si>
    <t xml:space="preserve">5.10</t>
  </si>
  <si>
    <t xml:space="preserve">101579</t>
  </si>
  <si>
    <t xml:space="preserve">ESCORAMENTO DE VALA, TIPO DESCONTÍNUO, COM PROFUNDIDADE DE 1,5 A 3,0 M, LARGURA MAIOR OU IGUAL A 1,5 M E MENOR QUE 2,5 M. AF_08/2020</t>
  </si>
  <si>
    <t xml:space="preserve">5.11</t>
  </si>
  <si>
    <t xml:space="preserve">101587</t>
  </si>
  <si>
    <t xml:space="preserve">ESCORAMENTO DE VALA, TIPO CONTÍNUO, COM PROFUNDIDADE DE 3,0 A 4,5 M, LARGURA MAIOR OU IGUAL A 1,5 E MENOR QUE 2,5 M. AF_08/2020</t>
  </si>
  <si>
    <t xml:space="preserve">5.12</t>
  </si>
  <si>
    <t xml:space="preserve">5.13</t>
  </si>
  <si>
    <t xml:space="preserve">LASTRO COM MATERIAL GRANULAR (PEDRA BRITADA N.1 E PEDRA BRITADA N.2), APLICADO EM PISOS OU LAJES SOBRE SOLO, ESPESSURA DE *10 CM*. AF_01/2024</t>
  </si>
  <si>
    <t xml:space="preserve">5.14</t>
  </si>
  <si>
    <t xml:space="preserve">5.15</t>
  </si>
  <si>
    <t xml:space="preserve">TUBO DE CONCRETO PARA REDES COLETORAS DE ÁGUAS PLUVIAIS, DIÂMETRO DE 600 MM, JUNTA RÍGIDA, INSTALADO EM LOCAL COM ALTO NÍVEL DE INTERFERÊNCIAS - FORNECIMENTO E ASSENTAMENTO. AF_03/2024</t>
  </si>
  <si>
    <t xml:space="preserve">5.16</t>
  </si>
  <si>
    <t xml:space="preserve">TUBO DE CONCRETO PARA REDES COLETORAS DE ÁGUAS PLUVIAIS, DIÂMETRO DE 800 MM, JUNTA RÍGIDA, INSTALADO EM LOCAL COM ALTO NÍVEL DE INTERFERÊNCIAS - FORNECIMENTO E ASSENTAMENTO. AF_03/2024</t>
  </si>
  <si>
    <t xml:space="preserve">5.17</t>
  </si>
  <si>
    <t xml:space="preserve">97957</t>
  </si>
  <si>
    <t xml:space="preserve">CAIXA PARA BOCA DE LOBO DUPLA RETANGULAR, EM ALVENARIA COM BLOCOS DE CONCRETO, DIMENSÕES INTERNAS: 0,6X2,2X1,2 M. AF_12/2020</t>
  </si>
  <si>
    <t xml:space="preserve">5.18</t>
  </si>
  <si>
    <t xml:space="preserve">REFORMA DE BOCA DE LOBO DUPLA</t>
  </si>
  <si>
    <t xml:space="preserve">5.19</t>
  </si>
  <si>
    <t xml:space="preserve">BASE PARA POÇO DE VISITA RETANGULAR PARA DRENAGEM, EM ALVENARIA COM BLOCOS DE CONCRETO, DIMENSÕES INTERNAS = 1,5X1,5 M, PROFUNDIDADE = 1,40 M, EXCLUINDO TAMPÃO. AF_12/2020</t>
  </si>
  <si>
    <t xml:space="preserve">5.20</t>
  </si>
  <si>
    <t xml:space="preserve">CHAMINÉ CIRCULAR PARA POÇO DE VISITA PARA DRENAGEM, EM CONCRETO PRÉ-MOLDADO, DIÂMETRO INTERNO = 0,6 M. AF_12/2020</t>
  </si>
  <si>
    <t xml:space="preserve">5.21</t>
  </si>
  <si>
    <t xml:space="preserve">FORNECIMENTO DE TAMPÃO DE FERRO FUNDIDO DÚCTIL CLASSE MÍNIMA 400 (40T) D=600MM - NBR 10160 ARTICULADO - P/ GAL. ÁGUAS PLUV.</t>
  </si>
  <si>
    <t xml:space="preserve">5.22</t>
  </si>
  <si>
    <t xml:space="preserve">93379</t>
  </si>
  <si>
    <t xml:space="preserve">REATERRO MECANIZADO DE VALA COM RETROESCAVADEIRA (CAPACIDADE DA CAÇAMBA DA RETRO: 0,26 M³/POTÊNCIA: 88 HP), LARGURA 0,8 A 1,5 M, PROFUNDIDADE ATÉ 1,5 M, COM SOLO (SEM SUBSTITUIÇÃO) DE 1ª CATEGORIA, COM COMPACTADOR DE SOLOS DE PERCUSSÃO AF_08/2023</t>
  </si>
  <si>
    <t xml:space="preserve">5.23</t>
  </si>
  <si>
    <t xml:space="preserve">96396</t>
  </si>
  <si>
    <t xml:space="preserve">CONSTRUÇÃO DE BASE E SUB-BASE PARA PAVIMENTAÇÃO DE BRITA GRADUADA SIMPLES, COM ESPESSURA DE 15 CM - EXCLUSIVE CARGA E TRANSPORTE. AF_09/2024</t>
  </si>
  <si>
    <t xml:space="preserve">5.24</t>
  </si>
  <si>
    <t xml:space="preserve">5.25</t>
  </si>
  <si>
    <t xml:space="preserve">5.26</t>
  </si>
  <si>
    <t xml:space="preserve">IMPRIMAÇÃO BETUMINOSA IMPERMEABILIZANTE</t>
  </si>
  <si>
    <t xml:space="preserve">5.27</t>
  </si>
  <si>
    <t xml:space="preserve">INA.01 - IMPRIMAÇÃO BETUMINOSA LIGANTE</t>
  </si>
  <si>
    <t xml:space="preserve">5.28</t>
  </si>
  <si>
    <t xml:space="preserve">95996</t>
  </si>
  <si>
    <t xml:space="preserve">EXECUÇÃO DE PAVIMENTO COM APLICAÇÃO DE CONCRETO ASFÁLTICO, CAMADA DE BINDER - EXCLUSIVE CARGA E TRANSPORTE. AF_11/2019</t>
  </si>
  <si>
    <t xml:space="preserve">5.29</t>
  </si>
  <si>
    <t xml:space="preserve">95995</t>
  </si>
  <si>
    <t xml:space="preserve">EXECUÇÃO DE PAVIMENTO COM APLICAÇÃO DE CONCRETO ASFÁLTICO, CAMADA DE ROLAMENTO - EXCLUSIVE CARGA E TRANSPORTE. AF_11/2019</t>
  </si>
  <si>
    <t xml:space="preserve">5.30</t>
  </si>
  <si>
    <t xml:space="preserve">CARGA DE MISTURA ASFÁLTICA EM CAMINHÃO BASCULANTE 14 M³ (UNIDADE: M3). AF_07/2020</t>
  </si>
  <si>
    <t xml:space="preserve">5.31</t>
  </si>
  <si>
    <t xml:space="preserve">5.32</t>
  </si>
  <si>
    <t xml:space="preserve">5.33</t>
  </si>
  <si>
    <t xml:space="preserve">EXECUÇÃO DE SARJETA DE CONCRETO USINADO, MOLDADA IN LOCO EM TRECHO RETO, 45 CM BASE X 15 CM ALTURA. AF_01/2024</t>
  </si>
  <si>
    <t xml:space="preserve">5.34</t>
  </si>
  <si>
    <t xml:space="preserve">94293</t>
  </si>
  <si>
    <t xml:space="preserve">EXECUÇÃO DE SARJETÃO DE CONCRETO USINADO, MOLDADA IN LOCO EM TRECHO RETO, 100 CM BASE X 20 CM ALTURA. AF_01/2024</t>
  </si>
  <si>
    <t xml:space="preserve">5.35</t>
  </si>
  <si>
    <t xml:space="preserve">EXECUÇÃO DE PASSEIO (CALÇADA) OU PISO DE CONCRETO COM CONCRETO MOLDADO IN LOCO, FEITO EM OBRA, ACABAMENTO CONVENCIONAL, NÃO ARMADO. AF_08/2022</t>
  </si>
  <si>
    <t xml:space="preserve">CAPTAÇÃO PLUVIAL DA RUA SILVIO NANI</t>
  </si>
  <si>
    <t xml:space="preserve">5.36</t>
  </si>
  <si>
    <t xml:space="preserve">5.37</t>
  </si>
  <si>
    <t xml:space="preserve">5.38</t>
  </si>
  <si>
    <t xml:space="preserve">5.39</t>
  </si>
  <si>
    <t xml:space="preserve">5.40</t>
  </si>
  <si>
    <t xml:space="preserve">5.41</t>
  </si>
  <si>
    <t xml:space="preserve">5.42</t>
  </si>
  <si>
    <t xml:space="preserve">5.43</t>
  </si>
  <si>
    <t xml:space="preserve">5.44</t>
  </si>
  <si>
    <t xml:space="preserve">5.45</t>
  </si>
  <si>
    <t xml:space="preserve">5.46</t>
  </si>
  <si>
    <t xml:space="preserve">5.47</t>
  </si>
  <si>
    <t xml:space="preserve">5.48</t>
  </si>
  <si>
    <t xml:space="preserve">TUBO DE CONCRETO PARA REDES COLETORAS DE ÁGUAS PLUVIAIS, DIÂMETRO DE 500 MM, JUNTA RÍGIDA, INSTALADO EM LOCAL COM ALTO NÍVEL DE INTERFERÊNCIAS - FORNECIMENTO E ASSENTAMENTO. AF_03/2024</t>
  </si>
  <si>
    <t xml:space="preserve">5.49</t>
  </si>
  <si>
    <t xml:space="preserve">92221</t>
  </si>
  <si>
    <t xml:space="preserve">5.50</t>
  </si>
  <si>
    <t xml:space="preserve">5.51</t>
  </si>
  <si>
    <t xml:space="preserve">5.52</t>
  </si>
  <si>
    <t xml:space="preserve">5.53</t>
  </si>
  <si>
    <t xml:space="preserve">5.54</t>
  </si>
  <si>
    <t xml:space="preserve">5.55</t>
  </si>
  <si>
    <t xml:space="preserve">5.56</t>
  </si>
  <si>
    <t xml:space="preserve">5.57</t>
  </si>
  <si>
    <t xml:space="preserve">5.58</t>
  </si>
  <si>
    <t xml:space="preserve">5.59</t>
  </si>
  <si>
    <t xml:space="preserve">5.60</t>
  </si>
  <si>
    <t xml:space="preserve">5.61</t>
  </si>
  <si>
    <t xml:space="preserve">5.62</t>
  </si>
  <si>
    <t xml:space="preserve">5.63</t>
  </si>
  <si>
    <t xml:space="preserve">5.64</t>
  </si>
  <si>
    <t xml:space="preserve">CAIXA ENTERRADA RETENTORA DE AREIA RETANGULAR, EM ALVENARIA COM BLOCOS DE CONCRETO, DIMENSÕES INTERNAS: 1,00 X 1,00 X 1,20 M, EXCLUINDO TAMPÃO. AF_12/2020</t>
  </si>
  <si>
    <t xml:space="preserve">5.65</t>
  </si>
  <si>
    <t xml:space="preserve">Composição</t>
  </si>
  <si>
    <t xml:space="preserve">ESTACA ESCAVADA MECANICAMENTE, SEM FLUIDO ESTABILIZANTE, COM 25CM DE DIÂMETRO, CONCRETO LANÇADO POR CAMINHÃO BETONEIRA  (EXCLUSIVE MOBILIZAÇÃO, DESMOBILIZAÇÃO E ARMADURA). AF_01/2020</t>
  </si>
  <si>
    <t xml:space="preserve">5.66</t>
  </si>
  <si>
    <t xml:space="preserve">MONTAGEM DE ARMADURA TRANSVERSAL DE ESTACAS DE SEÇÃO CIRCULAR, DIÂMETRO = 6,30 MM. AF_09/2021_PS</t>
  </si>
  <si>
    <t xml:space="preserve">5.67</t>
  </si>
  <si>
    <t xml:space="preserve">MONTAGEM DE ARMADURA DE ESTACAS, DIÂMETRO = 12,5 MM. AF_09/2021_PS</t>
  </si>
  <si>
    <t xml:space="preserve">5.68</t>
  </si>
  <si>
    <t xml:space="preserve">ARRASAMENTO DE ESTACA</t>
  </si>
  <si>
    <t xml:space="preserve">5.69</t>
  </si>
  <si>
    <t xml:space="preserve">3108005</t>
  </si>
  <si>
    <t xml:space="preserve">Fôrmas de compensado resinado 14 mm - uso geral - utilização de 3 vezes - confecção, instalação e retirada</t>
  </si>
  <si>
    <t xml:space="preserve">5.70</t>
  </si>
  <si>
    <t xml:space="preserve">5.71</t>
  </si>
  <si>
    <t xml:space="preserve">FORNECIMENTO E APLICAÇÃO DE CONCRETO USINADO FCK=30,0MPA - BOMBEADO</t>
  </si>
  <si>
    <t xml:space="preserve">5.72</t>
  </si>
  <si>
    <t xml:space="preserve">5.73</t>
  </si>
  <si>
    <t xml:space="preserve">DEMOLIÇÃO DE ALVENARIA DE BLOCO FURADO, DE FORMA MANUAL, SEM REAPROVEITAMENTO. AF_09/2023</t>
  </si>
  <si>
    <t xml:space="preserve">5.74</t>
  </si>
  <si>
    <t xml:space="preserve">5.75</t>
  </si>
  <si>
    <t xml:space="preserve">5.76</t>
  </si>
  <si>
    <t xml:space="preserve">5.77</t>
  </si>
  <si>
    <t xml:space="preserve">5.78</t>
  </si>
  <si>
    <t xml:space="preserve">5.79</t>
  </si>
  <si>
    <t xml:space="preserve">5.80</t>
  </si>
  <si>
    <t xml:space="preserve">5.81</t>
  </si>
  <si>
    <t xml:space="preserve">5.82</t>
  </si>
  <si>
    <t xml:space="preserve">5.83</t>
  </si>
  <si>
    <t xml:space="preserve">ESCADA EM CONCRETO ARMADO MOLDADO IN LOCO, FCK 25 MPA, COM 1 LANCE E LAJE PLANA, FÔRMA EM CHAPA DE MADEIRA COMPENSADA RESINADA. AF_11/2020</t>
  </si>
  <si>
    <t xml:space="preserve">5.84</t>
  </si>
  <si>
    <t xml:space="preserve">GRELHA DE FERRO FUNDIDO SIMPLES COM REQUADRO, 300 X 1000 MM, ASSENTADA COM ARGAMASSA 1 : 3 CIMENTO: AREIA - FORNECIMENTO E INSTALAÇÃO. AF_05/2025</t>
  </si>
  <si>
    <t xml:space="preserve">5.85</t>
  </si>
  <si>
    <t xml:space="preserve">MOBILIZAÇÃO E INSTALAÇÃO DE 1 EQUIPAMENTO, CONSIDERANDO A DISTÂNCIA ATÉ 10KM</t>
  </si>
  <si>
    <t xml:space="preserve">OBRAS COMPLEMENTARES</t>
  </si>
  <si>
    <t xml:space="preserve">Pavimentação de Via, Passeio, Meio Fio, Sarjeta, Escada, Rampa de Acesso para Pedestre</t>
  </si>
  <si>
    <t xml:space="preserve">ALVENARIA GUARDA CORPO</t>
  </si>
  <si>
    <t xml:space="preserve">FUNDAÇÃO</t>
  </si>
  <si>
    <t xml:space="preserve">6.1</t>
  </si>
  <si>
    <t xml:space="preserve">101174</t>
  </si>
  <si>
    <t xml:space="preserve">ESTACA BROCA DE CONCRETO, DIÂMETRO DE 25CM, ESCAVAÇÃO MANUAL COM TRADO CONCHA, COM ARMADURA DE ARRANQUE. AF_05/2020</t>
  </si>
  <si>
    <t xml:space="preserve">6.2</t>
  </si>
  <si>
    <t xml:space="preserve">6.3</t>
  </si>
  <si>
    <t xml:space="preserve">6.4</t>
  </si>
  <si>
    <t xml:space="preserve">6.5</t>
  </si>
  <si>
    <t xml:space="preserve">ARMAÇÃO DE SAPATA ISOLADA, VIGA BALDRAME E SAPATA CORRIDA UTILIZANDO AÇO CA-60 DE 5 MM - MONTAGEM. AF_01/2024</t>
  </si>
  <si>
    <t xml:space="preserve">6.6</t>
  </si>
  <si>
    <t xml:space="preserve">ARMAÇÃO DE SAPATA ISOLADA, VIGA BALDRAME E SAPATA CORRIDA UTILIZANDO AÇO CA-50 DE 10 MM - MONTAGEM. AF_01/2024</t>
  </si>
  <si>
    <t xml:space="preserve">6.7</t>
  </si>
  <si>
    <t xml:space="preserve">94971</t>
  </si>
  <si>
    <t xml:space="preserve">CONCRETO FCK = 25MPA, TRAÇO 1:2,3:2,7 (EM MASSA SECA DE CIMENTO/ AREIA MÉDIA/ BRITA 1) - PREPARO MECÂNICO COM BETONEIRA 600 L. AF_05/2021</t>
  </si>
  <si>
    <t xml:space="preserve">FECHAMENTO MURO GUARDA CORPO</t>
  </si>
  <si>
    <t xml:space="preserve">6.8</t>
  </si>
  <si>
    <t xml:space="preserve">103340</t>
  </si>
  <si>
    <t xml:space="preserve">ALVENARIA DE VEDAÇÃO DE BLOCOS VAZADOS DE CONCRETO APARENTE DE 19X19X39 CM (ESPESSURA 19 CM) E ARGAMASSA DE ASSENTAMENTO COM PREPARO EM BETONEIRA. AF_12/2021</t>
  </si>
  <si>
    <t xml:space="preserve">6.9</t>
  </si>
  <si>
    <t xml:space="preserve">92413</t>
  </si>
  <si>
    <t xml:space="preserve">MONTAGEM E DESMONTAGEM DE FÔRMA DE PILARES RETANGULARES E ESTRUTURAS SIMILARES, PÉ-DIREITO SIMPLES, EM MADEIRA SERRADA, 4 UTILIZAÇÕES. AF_09/2020</t>
  </si>
  <si>
    <t xml:space="preserve">6.10</t>
  </si>
  <si>
    <t xml:space="preserve">92759</t>
  </si>
  <si>
    <t xml:space="preserve">ARMAÇÃO DE PILAR OU VIGA DE ESTRUTURA CONVENCIONAL DE CONCRETO ARMADO UTILIZANDO AÇO CA-60 DE 5,0 MM - MONTAGEM. AF_06/2022</t>
  </si>
  <si>
    <t xml:space="preserve">6.11</t>
  </si>
  <si>
    <t xml:space="preserve">92762</t>
  </si>
  <si>
    <t xml:space="preserve">ARMAÇÃO DE PILAR OU VIGA DE ESTRUTURA CONVENCIONAL DE CONCRETO ARMADO UTILIZANDO AÇO CA-50 DE 10,0 MM - MONTAGEM. AF_06/2022</t>
  </si>
  <si>
    <t xml:space="preserve">6.12</t>
  </si>
  <si>
    <t xml:space="preserve">93205</t>
  </si>
  <si>
    <t xml:space="preserve">CINTA DE AMARRAÇÃO DE ALVENARIA MOLDADA IN LOCO COM UTILIZAÇÃO DE BLOCOS CANALETA, ESPESSURA DE *20* CM. AF_03/2024</t>
  </si>
  <si>
    <t xml:space="preserve">6.13</t>
  </si>
  <si>
    <t xml:space="preserve">RECONSTRUÇÃO DA ESCADA DE PEDESTRE</t>
  </si>
  <si>
    <t xml:space="preserve">6.14</t>
  </si>
  <si>
    <t xml:space="preserve">LOCAÇÃO CONVENCIONAL DE OBRA, UTILIZANDO GABARITO DE TÁBUAS CORRIDAS PONTALETADAS A CADA 1,50M - 2 UTILIZAÇÕES. AF_03/2024</t>
  </si>
  <si>
    <t xml:space="preserve">6.15</t>
  </si>
  <si>
    <t xml:space="preserve">ESTACA BROCA DE CONCRETO, DIÂMETRO DE 30CM, ESCAVAÇÃO MANUAL COM TRADO CONCHA, INTEIRAMENTE ARMADA. AF_05/2020</t>
  </si>
  <si>
    <t xml:space="preserve">6.16</t>
  </si>
  <si>
    <t xml:space="preserve">COMPOSIÇÃO</t>
  </si>
  <si>
    <t xml:space="preserve">6.17</t>
  </si>
  <si>
    <t xml:space="preserve">6.18</t>
  </si>
  <si>
    <t xml:space="preserve">6.19</t>
  </si>
  <si>
    <t xml:space="preserve">ESCAVAÇÃO MANUAL PARA BLOCO DE COROAMENTO OU SAPATA (INCLUINDO ESCAVAÇÃO PARA COLOCAÇÃO DE FÔRMAS). AF_01/2024</t>
  </si>
  <si>
    <t xml:space="preserve">6.20</t>
  </si>
  <si>
    <t xml:space="preserve">ESCAVAÇÃO MANUAL PARA VIGA BALDRAME OU SAPATA CORRIDA (INCLUINDO ESCAVAÇÃO PARA COLOCAÇÃO DE FÔRMAS). AF_01/2024</t>
  </si>
  <si>
    <t xml:space="preserve">6.21</t>
  </si>
  <si>
    <t xml:space="preserve">LASTRO DE CONCRETO MAGRO, APLICADO EM BLOCOS DE COROAMENTO OU SAPATAS, ESPESSURA DE 5 CM. AF_01/2024</t>
  </si>
  <si>
    <t xml:space="preserve">6.22</t>
  </si>
  <si>
    <t xml:space="preserve">FABRICAÇÃO, MONTAGEM E DESMONTAGEM DE FÔRMA PARA BLOCO DE COROAMENTO, EM CHAPA DE MADEIRA COMPENSADA RESINADA, E=17 MM, 4 UTILIZAÇÕES. AF_01/2024</t>
  </si>
  <si>
    <t xml:space="preserve">6.23</t>
  </si>
  <si>
    <t xml:space="preserve">ARMAÇÃO DE BLOCO UTILIZANDO AÇO CA-60 DE 5 MM - MONTAGEM. AF_01/2024</t>
  </si>
  <si>
    <t xml:space="preserve">6.24</t>
  </si>
  <si>
    <t xml:space="preserve">CONCRETAGEM DE BLOCO DE COROAMENTO OU VIGA BALDRAME, FCK 30 MPA, COM USO DE BOMBA - LANÇAMENTO, ADENSAMENTO E ACABAMENTO. AF_01/2024</t>
  </si>
  <si>
    <t xml:space="preserve">6.25</t>
  </si>
  <si>
    <t xml:space="preserve">MONTAGEM E DESMONTAGEM DE FÔRMA PARA ESCADAS, COM 2 LANCES EM "U" E LAJE PLANA, EM CHAPA DE MADEIRA COMPENSADA RESINADA, 4 UTILIZAÇÕES. AF_11/2020</t>
  </si>
  <si>
    <t xml:space="preserve">6.26</t>
  </si>
  <si>
    <t xml:space="preserve">ARMAÇÃO DE ESCADA, DE UMA ESTRUTURA CONVENCIONAL DE CONCRETO ARMADO UTILIZANDO AÇO CA-60 DE 5,0 MM - MONTAGEM. AF_11/2020</t>
  </si>
  <si>
    <t xml:space="preserve">6.27</t>
  </si>
  <si>
    <t xml:space="preserve">ARMAÇÃO DE ESCADA, DE UMA ESTRUTURA CONVENCIONAL DE CONCRETO ARMADO UTILIZANDO AÇO CA-50 DE 6,3 MM - MONTAGEM. AF_11/2020</t>
  </si>
  <si>
    <t xml:space="preserve">6.28</t>
  </si>
  <si>
    <t xml:space="preserve">ARMAÇÃO DE ESCADA, DE UMA ESTRUTURA CONVENCIONAL DE CONCRETO ARMADO UTILIZANDO AÇO CA-50 DE 8,0 MM - MONTAGEM. AF_11/2020</t>
  </si>
  <si>
    <t xml:space="preserve">6.29</t>
  </si>
  <si>
    <t xml:space="preserve">ARMAÇÃO DE ESCADA, DE UMA ESTRUTURA CONVENCIONAL DE CONCRETO ARMADO UTILIZANDO AÇO CA-50 DE 10,0 MM - MONTAGEM. AF_11/2020</t>
  </si>
  <si>
    <t xml:space="preserve">6.30</t>
  </si>
  <si>
    <t xml:space="preserve">ARMAÇÃO DE ESCADA, DE UMA ESTRUTURA CONVENCIONAL DE CONCRETO ARMADO UTILIZANDO AÇO CA-50 DE 12,5 MM - MONTAGEM. AF_11/2020</t>
  </si>
  <si>
    <t xml:space="preserve">6.31</t>
  </si>
  <si>
    <t xml:space="preserve">MONTAGEM E DESMONTAGEM DE FÔRMA DE VIGA, ESCORAMENTO METÁLICO, PÉ-DIREITO DUPLO, EM CHAPA DE MADEIRA RESINADA, 4 UTILIZAÇÕES. AF_09/2020</t>
  </si>
  <si>
    <t xml:space="preserve">6.32</t>
  </si>
  <si>
    <t xml:space="preserve">MONTAGEM E DESMONTAGEM DE FÔRMA DE PILARES RETANGULARES E ESTRUTURAS SIMILARES, PÉ-DIREITO DUPLO, EM CHAPA DE MADEIRA COMPENSADA RESINADA, 4 UTILIZAÇÕES. AF_09/2020</t>
  </si>
  <si>
    <t xml:space="preserve">6.33</t>
  </si>
  <si>
    <t xml:space="preserve">6.34</t>
  </si>
  <si>
    <t xml:space="preserve">ARMAÇÃO DE PILAR OU VIGA DE ESTRUTURA CONVENCIONAL DE CONCRETO ARMADO UTILIZANDO AÇO CA-50 DE 6,3 MM - MONTAGEM. AF_06/2022</t>
  </si>
  <si>
    <t xml:space="preserve">6.35</t>
  </si>
  <si>
    <t xml:space="preserve">ARMAÇÃO DE PILAR OU VIGA DE ESTRUTURA CONVENCIONAL DE CONCRETO ARMADO UTILIZANDO AÇO CA-50 DE 8,0 MM - MONTAGEM. AF_06/2022</t>
  </si>
  <si>
    <t xml:space="preserve">6.36</t>
  </si>
  <si>
    <t xml:space="preserve">6.37</t>
  </si>
  <si>
    <t xml:space="preserve">ARMAÇÃO DE PILAR OU VIGA DE ESTRUTURA CONVENCIONAL DE CONCRETO ARMADO UTILIZANDO AÇO CA-50 DE 12,5 MM - MONTAGEM. AF_06/2022</t>
  </si>
  <si>
    <t xml:space="preserve">6.38</t>
  </si>
  <si>
    <t xml:space="preserve">CONCRETAGEM DE PILARES, FCK = 25 MPA, COM USO DE BOMBA - LANÇAMENTO, ADENSAMENTO E ACABAMENTO. AF_02/2022_PS</t>
  </si>
  <si>
    <t xml:space="preserve">6.39</t>
  </si>
  <si>
    <t xml:space="preserve">CONCRETAGEM DE ESCADAS, FCK=25 MPA, COM USO DE BOMBA - LANÇAMENTO, ADENSAMENTO E ACABAMENTO. AF_02/2022_PS</t>
  </si>
  <si>
    <t xml:space="preserve">6.40</t>
  </si>
  <si>
    <t xml:space="preserve">CONCRETAGEM DE VIGAS E LAJES, FCK=25 MPA, PARA LAJES MACIÇAS OU NERVURADAS COM USO DE BOMBA - LANÇAMENTO, ADENSAMENTO E ACABAMENTO. AF_02/2022_PS</t>
  </si>
  <si>
    <t xml:space="preserve">6.41</t>
  </si>
  <si>
    <t xml:space="preserve">GUARDA-CORPO DE AÇO GALVANIZADO DE 1,10M, MONTANTES TUBULARES DE 1.1/4" ESPAÇADOS DE 1,20M, TRAVESSA SUPERIOR DE 1.1/2", GRADIL FORMADO POR TUBOS HORIZONTAIS DE 1" E VERTICAIS DE 3/4", FIXADO COM CHUMBADOR MECÂNICO. AF_04/2019_PS</t>
  </si>
  <si>
    <t xml:space="preserve">ADM. LOCAL</t>
  </si>
  <si>
    <t xml:space="preserve">7.1</t>
  </si>
  <si>
    <t xml:space="preserve">ENGENHEIRO CIVIL DE OBRA PLENO COM ENCARGOS COMPLEMENTARES</t>
  </si>
  <si>
    <t xml:space="preserve">7.2</t>
  </si>
  <si>
    <t xml:space="preserve">MESTRE DE OBRAS COM ENCARGOS COMPLEMENTARES</t>
  </si>
  <si>
    <t xml:space="preserve">TOTAL:</t>
  </si>
  <si>
    <t xml:space="preserve">Assinatura</t>
  </si>
  <si>
    <t xml:space="preserve">Responsavél Legal</t>
  </si>
  <si>
    <t xml:space="preserve">CREA CAU Nº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</si>
</sst>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-&quot;R$ &quot;* #,##0.00_-;&quot;-R$ &quot;* #,##0.00_-;_-&quot;R$ &quot;* \-??_-;_-@_-"/>
    <numFmt numFmtId="166" formatCode="0%"/>
    <numFmt numFmtId="167" formatCode="_(* #,##0.00_);_(* \(#,##0.00\);_(* \-??_);_(@_)"/>
    <numFmt numFmtId="168" formatCode="_-* #,##0.00_-;\-* #,##0.00_-;_-* \-??_-;_-@_-"/>
    <numFmt numFmtId="169" formatCode="#,##0.00"/>
    <numFmt numFmtId="170" formatCode="[$-416]mmm\-yy;@"/>
    <numFmt numFmtId="171" formatCode="0.00%"/>
    <numFmt numFmtId="172" formatCode="00\-00\-00"/>
    <numFmt numFmtId="173" formatCode="@"/>
  </numFmts>
  <fonts count="17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name val="MS Sans Serif"/>
      <family val="2"/>
      <charset val="1"/>
    </font>
    <font>
      <sz val="11"/>
      <name val="Arial"/>
      <family val="1"/>
      <charset val="1"/>
    </font>
    <font>
      <sz val="12"/>
      <name val="Calibri"/>
      <family val="2"/>
      <charset val="1"/>
    </font>
    <font>
      <b val="true"/>
      <sz val="9"/>
      <name val="Arial"/>
      <family val="2"/>
      <charset val="1"/>
    </font>
    <font>
      <sz val="8"/>
      <name val="Arial"/>
      <family val="2"/>
      <charset val="1"/>
    </font>
    <font>
      <b val="true"/>
      <sz val="12"/>
      <name val="Calibri"/>
      <family val="2"/>
      <charset val="1"/>
    </font>
    <font>
      <b val="true"/>
      <sz val="14"/>
      <name val="Calibri"/>
      <family val="2"/>
      <charset val="1"/>
    </font>
    <font>
      <b val="true"/>
      <sz val="16"/>
      <name val="Calibri"/>
      <family val="2"/>
      <charset val="1"/>
    </font>
    <font>
      <b val="true"/>
      <sz val="10"/>
      <name val="Arial"/>
      <family val="2"/>
      <charset val="1"/>
    </font>
    <font>
      <b val="true"/>
      <sz val="12"/>
      <color rgb="FF000000"/>
      <name val="Calibri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808080"/>
        <bgColor rgb="FF969696"/>
      </patternFill>
    </fill>
    <fill>
      <patternFill patternType="solid">
        <fgColor rgb="FFFFFF99"/>
        <bgColor rgb="FFFDEADA"/>
      </patternFill>
    </fill>
    <fill>
      <patternFill patternType="solid">
        <fgColor rgb="FFFFFFFF"/>
        <bgColor rgb="FFFDEADA"/>
      </patternFill>
    </fill>
    <fill>
      <patternFill patternType="solid">
        <fgColor rgb="FFDBEEF4"/>
        <bgColor rgb="FFDCE6F2"/>
      </patternFill>
    </fill>
    <fill>
      <patternFill patternType="solid">
        <fgColor rgb="FFD7E4BD"/>
        <bgColor rgb="FFDCE6F2"/>
      </patternFill>
    </fill>
    <fill>
      <patternFill patternType="solid">
        <fgColor rgb="FFFDEADA"/>
        <bgColor rgb="FFDCE6F2"/>
      </patternFill>
    </fill>
    <fill>
      <patternFill patternType="solid">
        <fgColor rgb="FFFFFF00"/>
        <bgColor rgb="FFFFFF00"/>
      </patternFill>
    </fill>
    <fill>
      <patternFill patternType="solid">
        <fgColor rgb="FFCCC1DA"/>
        <bgColor rgb="FFC6D9F1"/>
      </patternFill>
    </fill>
    <fill>
      <patternFill patternType="solid">
        <fgColor rgb="FFDCE6F2"/>
        <bgColor rgb="FFDBEEF4"/>
      </patternFill>
    </fill>
    <fill>
      <patternFill patternType="solid">
        <fgColor rgb="FFC6D9F1"/>
        <bgColor rgb="FFDCE6F2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5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9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2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9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2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9" fontId="9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70" fontId="12" fillId="0" borderId="0" xfId="0" applyFont="true" applyBorder="false" applyAlignment="true" applyProtection="true">
      <alignment horizontal="right" vertical="top" textRotation="0" wrapText="false" indent="0" shrinkToFit="false"/>
      <protection locked="true" hidden="false"/>
    </xf>
    <xf numFmtId="164" fontId="9" fillId="3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70" fontId="12" fillId="4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70" fontId="12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71" fontId="9" fillId="3" borderId="1" xfId="19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9" fillId="3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9" fillId="3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9" fillId="3" borderId="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9" fillId="3" borderId="6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0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0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0" fillId="5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6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2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2" fillId="6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12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2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6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9" fillId="0" borderId="1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6" fillId="6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7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1" fontId="12" fillId="7" borderId="6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12" fillId="6" borderId="6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9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9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9" fillId="8" borderId="1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9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9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12" fillId="9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2" fillId="9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12" fillId="9" borderId="6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9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1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1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2" fillId="1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2" fillId="1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12" fillId="10" borderId="6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12" fillId="9" borderId="6" xfId="19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1" fontId="12" fillId="6" borderId="6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0" borderId="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9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4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9" fillId="0" borderId="8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4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9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2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2" fillId="11" borderId="1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0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0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9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3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oeda 2" xfId="20"/>
    <cellStyle name="Moeda 2 2" xfId="21"/>
    <cellStyle name="Moeda 3" xfId="22"/>
    <cellStyle name="Normal 10 2" xfId="23"/>
    <cellStyle name="Normal 10 2 2" xfId="24"/>
    <cellStyle name="Normal 11 2 2 21" xfId="25"/>
    <cellStyle name="Normal 11 2 2 21 2" xfId="26"/>
    <cellStyle name="Normal 12 2" xfId="27"/>
    <cellStyle name="Normal 199" xfId="28"/>
    <cellStyle name="Normal 2" xfId="29"/>
    <cellStyle name="Normal 2 2" xfId="30"/>
    <cellStyle name="Normal 2 2 2" xfId="31"/>
    <cellStyle name="Normal 2 3" xfId="32"/>
    <cellStyle name="Normal 2 3 2" xfId="33"/>
    <cellStyle name="Normal 2 38" xfId="34"/>
    <cellStyle name="Normal 3" xfId="35"/>
    <cellStyle name="Normal 4" xfId="36"/>
    <cellStyle name="Normal 4 2" xfId="37"/>
    <cellStyle name="Normal 5" xfId="38"/>
    <cellStyle name="Normal 639" xfId="39"/>
    <cellStyle name="Normal 639 2" xfId="40"/>
    <cellStyle name="Normal 667" xfId="41"/>
    <cellStyle name="Normal 667 2" xfId="42"/>
    <cellStyle name="Normal 89" xfId="43"/>
    <cellStyle name="Normal 89 2" xfId="44"/>
    <cellStyle name="Porcentagem 2" xfId="45"/>
    <cellStyle name="Vírgula 2 2" xfId="46"/>
    <cellStyle name="Vírgula 2 2 2" xfId="47"/>
    <cellStyle name="Vírgula 2 6" xfId="48"/>
    <cellStyle name="Vírgula 2 6 2" xfId="49"/>
  </cellStyles>
  <dxfs count="12">
    <dxf>
      <fill>
        <patternFill patternType="solid">
          <fgColor rgb="FF808080"/>
        </patternFill>
      </fill>
    </dxf>
    <dxf>
      <fill>
        <patternFill patternType="solid">
          <fgColor rgb="FFCCC1DA"/>
        </patternFill>
      </fill>
    </dxf>
    <dxf>
      <fill>
        <patternFill patternType="solid">
          <fgColor rgb="FFD7E4BD"/>
        </patternFill>
      </fill>
    </dxf>
    <dxf>
      <fill>
        <patternFill patternType="solid">
          <fgColor rgb="FFDCE6F2"/>
        </patternFill>
      </fill>
    </dxf>
    <dxf>
      <fill>
        <patternFill patternType="solid">
          <fgColor rgb="FFFDEADA"/>
        </patternFill>
      </fill>
    </dxf>
    <dxf>
      <fill>
        <patternFill patternType="solid">
          <fgColor rgb="FFFFFFFF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FFFF99"/>
        </patternFill>
      </fill>
    </dxf>
    <dxf>
      <fill>
        <patternFill patternType="solid">
          <fgColor rgb="FFDBEEF4"/>
        </patternFill>
      </fill>
    </dxf>
    <dxf>
      <fill>
        <patternFill patternType="solid">
          <fgColor rgb="FFFFFF00"/>
        </patternFill>
      </fill>
    </dxf>
    <dxf>
      <fill>
        <patternFill patternType="solid">
          <fgColor rgb="FFC6D9F1"/>
        </patternFill>
      </fill>
    </dxf>
    <dxf>
      <fill>
        <patternFill patternType="solid">
          <fgColor rgb="FF000000"/>
          <bgColor rgb="FFFFFFFF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9999FF"/>
      <rgbColor rgb="FF993366"/>
      <rgbColor rgb="FFFDEADA"/>
      <rgbColor rgb="FFDBEEF4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E6F2"/>
      <rgbColor rgb="FFD7E4B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0000"/>
    <pageSetUpPr fitToPage="true"/>
  </sheetPr>
  <dimension ref="B1:K485"/>
  <sheetViews>
    <sheetView showFormulas="false" showGridLines="true" showRowColHeaders="true" showZeros="true" rightToLeft="false" tabSelected="true" showOutlineSymbols="true" defaultGridColor="true" view="pageBreakPreview" topLeftCell="A130" colorId="64" zoomScale="100" zoomScaleNormal="85" zoomScalePageLayoutView="100" workbookViewId="0">
      <selection pane="topLeft" activeCell="I15" activeCellId="0" sqref="I15"/>
    </sheetView>
  </sheetViews>
  <sheetFormatPr defaultColWidth="9.1484375" defaultRowHeight="15.75" zeroHeight="false" outlineLevelRow="0" outlineLevelCol="0"/>
  <cols>
    <col collapsed="false" customWidth="true" hidden="false" outlineLevel="0" max="1" min="1" style="1" width="7"/>
    <col collapsed="false" customWidth="true" hidden="false" outlineLevel="0" max="2" min="2" style="2" width="12.42"/>
    <col collapsed="false" customWidth="true" hidden="false" outlineLevel="0" max="3" min="3" style="2" width="18.14"/>
    <col collapsed="false" customWidth="true" hidden="false" outlineLevel="0" max="4" min="4" style="2" width="14.14"/>
    <col collapsed="false" customWidth="true" hidden="false" outlineLevel="0" max="5" min="5" style="3" width="90.86"/>
    <col collapsed="false" customWidth="true" hidden="false" outlineLevel="0" max="6" min="6" style="3" width="10.29"/>
    <col collapsed="false" customWidth="true" hidden="false" outlineLevel="0" max="7" min="7" style="4" width="12"/>
    <col collapsed="false" customWidth="true" hidden="false" outlineLevel="0" max="9" min="8" style="4" width="14.14"/>
    <col collapsed="false" customWidth="true" hidden="false" outlineLevel="0" max="10" min="10" style="4" width="17"/>
    <col collapsed="false" customWidth="true" hidden="false" outlineLevel="0" max="11" min="11" style="4" width="18.86"/>
    <col collapsed="false" customWidth="false" hidden="false" outlineLevel="0" max="16384" min="12" style="1" width="9.14"/>
  </cols>
  <sheetData>
    <row r="1" customFormat="false" ht="19.5" hidden="false" customHeight="true" outlineLevel="0" collapsed="false">
      <c r="B1" s="5"/>
      <c r="C1" s="5"/>
      <c r="D1" s="5"/>
      <c r="E1" s="5"/>
      <c r="F1" s="5"/>
      <c r="G1" s="5"/>
      <c r="H1" s="5"/>
      <c r="I1" s="5"/>
      <c r="J1" s="5"/>
      <c r="K1" s="5"/>
    </row>
    <row r="2" customFormat="false" ht="18.75" hidden="false" customHeight="false" outlineLevel="0" collapsed="false">
      <c r="B2" s="6"/>
      <c r="C2" s="7"/>
      <c r="D2" s="7"/>
      <c r="E2" s="8" t="s">
        <v>0</v>
      </c>
      <c r="F2" s="9"/>
      <c r="G2" s="10"/>
      <c r="H2" s="10"/>
      <c r="J2" s="11"/>
      <c r="K2" s="11"/>
    </row>
    <row r="3" customFormat="false" ht="21" hidden="false" customHeight="false" outlineLevel="0" collapsed="false">
      <c r="B3" s="12"/>
      <c r="C3" s="13"/>
      <c r="D3" s="13"/>
      <c r="E3" s="14" t="s">
        <v>1</v>
      </c>
      <c r="J3" s="13"/>
      <c r="K3" s="13"/>
    </row>
    <row r="4" customFormat="false" ht="15.75" hidden="false" customHeight="false" outlineLevel="0" collapsed="false">
      <c r="B4" s="12"/>
      <c r="C4" s="13"/>
      <c r="D4" s="13"/>
      <c r="E4" s="15"/>
      <c r="J4" s="13"/>
      <c r="K4" s="13"/>
    </row>
    <row r="5" customFormat="false" ht="16.5" hidden="false" customHeight="true" outlineLevel="0" collapsed="false">
      <c r="B5" s="12"/>
      <c r="C5" s="16"/>
      <c r="D5" s="17" t="s">
        <v>2</v>
      </c>
      <c r="E5" s="18"/>
      <c r="J5" s="19"/>
      <c r="K5" s="19"/>
    </row>
    <row r="6" customFormat="false" ht="15.75" hidden="false" customHeight="false" outlineLevel="0" collapsed="false">
      <c r="B6" s="12"/>
      <c r="C6" s="16"/>
      <c r="D6" s="20" t="s">
        <v>3</v>
      </c>
      <c r="E6" s="18"/>
      <c r="J6" s="21"/>
      <c r="K6" s="21"/>
    </row>
    <row r="7" customFormat="false" ht="33.75" hidden="false" customHeight="true" outlineLevel="0" collapsed="false">
      <c r="B7" s="12"/>
      <c r="C7" s="16"/>
      <c r="D7" s="20" t="s">
        <v>4</v>
      </c>
      <c r="E7" s="22" t="s">
        <v>5</v>
      </c>
      <c r="F7" s="23"/>
      <c r="G7" s="23"/>
      <c r="H7" s="23"/>
      <c r="I7" s="23"/>
      <c r="J7" s="24"/>
      <c r="K7" s="24"/>
    </row>
    <row r="8" customFormat="false" ht="15.75" hidden="false" customHeight="false" outlineLevel="0" collapsed="false">
      <c r="B8" s="12"/>
      <c r="C8" s="16"/>
      <c r="D8" s="25" t="s">
        <v>6</v>
      </c>
      <c r="E8" s="26" t="s">
        <v>7</v>
      </c>
      <c r="J8" s="27"/>
      <c r="K8" s="27"/>
    </row>
    <row r="9" customFormat="false" ht="15.75" hidden="false" customHeight="false" outlineLevel="0" collapsed="false">
      <c r="B9" s="12"/>
      <c r="C9" s="16"/>
      <c r="D9" s="25" t="s">
        <v>8</v>
      </c>
      <c r="E9" s="28"/>
      <c r="J9" s="21"/>
      <c r="K9" s="21"/>
    </row>
    <row r="10" customFormat="false" ht="30.75" hidden="false" customHeight="true" outlineLevel="0" collapsed="false">
      <c r="B10" s="12"/>
      <c r="E10" s="29"/>
      <c r="G10" s="30" t="s">
        <v>9</v>
      </c>
      <c r="H10" s="31" t="n">
        <v>0</v>
      </c>
      <c r="I10" s="32"/>
      <c r="J10" s="33"/>
      <c r="K10" s="34"/>
    </row>
    <row r="11" customFormat="false" ht="30.75" hidden="false" customHeight="true" outlineLevel="0" collapsed="false">
      <c r="B11" s="12"/>
      <c r="G11" s="30" t="s">
        <v>10</v>
      </c>
      <c r="H11" s="31" t="n">
        <v>0</v>
      </c>
      <c r="I11" s="32"/>
      <c r="J11" s="35"/>
      <c r="K11" s="35"/>
    </row>
    <row r="12" customFormat="false" ht="29.25" hidden="false" customHeight="true" outlineLevel="0" collapsed="false">
      <c r="B12" s="36" t="s">
        <v>11</v>
      </c>
      <c r="C12" s="36" t="s">
        <v>12</v>
      </c>
      <c r="D12" s="36" t="s">
        <v>13</v>
      </c>
      <c r="E12" s="36" t="s">
        <v>14</v>
      </c>
      <c r="F12" s="37" t="s">
        <v>15</v>
      </c>
      <c r="G12" s="37" t="s">
        <v>16</v>
      </c>
      <c r="H12" s="38" t="s">
        <v>17</v>
      </c>
      <c r="I12" s="38" t="s">
        <v>18</v>
      </c>
      <c r="J12" s="38" t="s">
        <v>19</v>
      </c>
      <c r="K12" s="38" t="s">
        <v>20</v>
      </c>
    </row>
    <row r="13" customFormat="false" ht="28.5" hidden="false" customHeight="true" outlineLevel="0" collapsed="false">
      <c r="B13" s="39" t="n">
        <v>1</v>
      </c>
      <c r="C13" s="39"/>
      <c r="D13" s="39"/>
      <c r="E13" s="40" t="s">
        <v>21</v>
      </c>
      <c r="F13" s="41"/>
      <c r="G13" s="41"/>
      <c r="H13" s="42"/>
      <c r="I13" s="42"/>
      <c r="J13" s="42"/>
      <c r="K13" s="42" t="n">
        <f aca="false">K14</f>
        <v>0</v>
      </c>
    </row>
    <row r="14" customFormat="false" ht="35.25" hidden="false" customHeight="true" outlineLevel="0" collapsed="false">
      <c r="B14" s="43"/>
      <c r="C14" s="43"/>
      <c r="D14" s="43"/>
      <c r="E14" s="44" t="s">
        <v>22</v>
      </c>
      <c r="F14" s="45"/>
      <c r="G14" s="45"/>
      <c r="H14" s="46"/>
      <c r="I14" s="46"/>
      <c r="J14" s="46"/>
      <c r="K14" s="47" t="n">
        <f aca="false">K15</f>
        <v>0</v>
      </c>
    </row>
    <row r="15" customFormat="false" ht="51.75" hidden="false" customHeight="true" outlineLevel="0" collapsed="false">
      <c r="B15" s="48" t="s">
        <v>23</v>
      </c>
      <c r="C15" s="49" t="s">
        <v>24</v>
      </c>
      <c r="D15" s="49" t="n">
        <v>3053018</v>
      </c>
      <c r="E15" s="50" t="s">
        <v>25</v>
      </c>
      <c r="F15" s="51" t="s">
        <v>26</v>
      </c>
      <c r="G15" s="52" t="n">
        <v>15</v>
      </c>
      <c r="H15" s="38"/>
      <c r="I15" s="53" t="n">
        <v>0</v>
      </c>
      <c r="J15" s="54" t="n">
        <f aca="false">ROUND(H15*(1+$I$15),2)</f>
        <v>0</v>
      </c>
      <c r="K15" s="55" t="n">
        <f aca="false">ROUND(G15*J15,2)</f>
        <v>0</v>
      </c>
    </row>
    <row r="16" customFormat="false" ht="28.5" hidden="false" customHeight="true" outlineLevel="0" collapsed="false">
      <c r="B16" s="39" t="n">
        <v>2</v>
      </c>
      <c r="C16" s="39"/>
      <c r="D16" s="39"/>
      <c r="E16" s="40" t="s">
        <v>27</v>
      </c>
      <c r="F16" s="41"/>
      <c r="G16" s="41"/>
      <c r="H16" s="42"/>
      <c r="I16" s="42"/>
      <c r="J16" s="42"/>
      <c r="K16" s="56" t="n">
        <f aca="false">K17+K19+K24</f>
        <v>0</v>
      </c>
    </row>
    <row r="17" customFormat="false" ht="28.5" hidden="false" customHeight="true" outlineLevel="0" collapsed="false">
      <c r="B17" s="43"/>
      <c r="C17" s="43"/>
      <c r="D17" s="43"/>
      <c r="E17" s="57" t="s">
        <v>28</v>
      </c>
      <c r="F17" s="45"/>
      <c r="G17" s="45"/>
      <c r="H17" s="46"/>
      <c r="I17" s="46"/>
      <c r="J17" s="46"/>
      <c r="K17" s="46" t="n">
        <f aca="false">SUM(K18)</f>
        <v>0</v>
      </c>
    </row>
    <row r="18" customFormat="false" ht="51.75" hidden="false" customHeight="true" outlineLevel="0" collapsed="false">
      <c r="B18" s="48" t="s">
        <v>29</v>
      </c>
      <c r="C18" s="49" t="s">
        <v>30</v>
      </c>
      <c r="D18" s="49" t="n">
        <v>98459</v>
      </c>
      <c r="E18" s="50" t="s">
        <v>31</v>
      </c>
      <c r="F18" s="51" t="s">
        <v>32</v>
      </c>
      <c r="G18" s="52" t="n">
        <v>57.2</v>
      </c>
      <c r="H18" s="38"/>
      <c r="I18" s="53" t="n">
        <v>0</v>
      </c>
      <c r="J18" s="54" t="n">
        <f aca="false">ROUND(H18*(1+$I$18),2)</f>
        <v>0</v>
      </c>
      <c r="K18" s="55" t="n">
        <f aca="false">ROUND(G18*J18,2)</f>
        <v>0</v>
      </c>
    </row>
    <row r="19" customFormat="false" ht="28.5" hidden="false" customHeight="true" outlineLevel="0" collapsed="false">
      <c r="B19" s="43"/>
      <c r="C19" s="43"/>
      <c r="D19" s="43"/>
      <c r="E19" s="57" t="s">
        <v>33</v>
      </c>
      <c r="F19" s="45"/>
      <c r="G19" s="45"/>
      <c r="H19" s="46"/>
      <c r="I19" s="58"/>
      <c r="J19" s="46"/>
      <c r="K19" s="46" t="n">
        <f aca="false">SUM(K20:K23)</f>
        <v>0</v>
      </c>
    </row>
    <row r="20" customFormat="false" ht="51.75" hidden="false" customHeight="true" outlineLevel="0" collapsed="false">
      <c r="B20" s="48" t="s">
        <v>34</v>
      </c>
      <c r="C20" s="59" t="s">
        <v>35</v>
      </c>
      <c r="D20" s="49" t="n">
        <v>10776</v>
      </c>
      <c r="E20" s="50" t="s">
        <v>36</v>
      </c>
      <c r="F20" s="51" t="s">
        <v>37</v>
      </c>
      <c r="G20" s="52" t="n">
        <v>12</v>
      </c>
      <c r="H20" s="38"/>
      <c r="I20" s="53" t="n">
        <v>0</v>
      </c>
      <c r="J20" s="54" t="n">
        <f aca="false">ROUND(H20*(1+$I$20),2)</f>
        <v>0</v>
      </c>
      <c r="K20" s="55" t="n">
        <f aca="false">ROUND(G20*J20,2)</f>
        <v>0</v>
      </c>
    </row>
    <row r="21" customFormat="false" ht="51.75" hidden="false" customHeight="true" outlineLevel="0" collapsed="false">
      <c r="B21" s="48" t="s">
        <v>38</v>
      </c>
      <c r="C21" s="59" t="s">
        <v>35</v>
      </c>
      <c r="D21" s="49" t="n">
        <v>10775</v>
      </c>
      <c r="E21" s="50" t="s">
        <v>39</v>
      </c>
      <c r="F21" s="51" t="s">
        <v>37</v>
      </c>
      <c r="G21" s="52" t="n">
        <v>12</v>
      </c>
      <c r="H21" s="38"/>
      <c r="I21" s="53" t="n">
        <v>0</v>
      </c>
      <c r="J21" s="54" t="n">
        <f aca="false">ROUND(H21*(1+$I$21),2)</f>
        <v>0</v>
      </c>
      <c r="K21" s="55" t="n">
        <f aca="false">ROUND(G21*J21,2)</f>
        <v>0</v>
      </c>
    </row>
    <row r="22" customFormat="false" ht="51.75" hidden="false" customHeight="true" outlineLevel="0" collapsed="false">
      <c r="B22" s="48" t="s">
        <v>40</v>
      </c>
      <c r="C22" s="59" t="s">
        <v>35</v>
      </c>
      <c r="D22" s="49" t="n">
        <v>10779</v>
      </c>
      <c r="E22" s="50" t="s">
        <v>41</v>
      </c>
      <c r="F22" s="51" t="s">
        <v>37</v>
      </c>
      <c r="G22" s="52" t="n">
        <v>12</v>
      </c>
      <c r="H22" s="38"/>
      <c r="I22" s="53" t="n">
        <v>0</v>
      </c>
      <c r="J22" s="54" t="n">
        <f aca="false">ROUND(H22*(1+$I$22),2)</f>
        <v>0</v>
      </c>
      <c r="K22" s="55" t="n">
        <f aca="false">ROUND(G22*J22,2)</f>
        <v>0</v>
      </c>
    </row>
    <row r="23" customFormat="false" ht="51.75" hidden="false" customHeight="true" outlineLevel="0" collapsed="false">
      <c r="B23" s="48" t="s">
        <v>42</v>
      </c>
      <c r="C23" s="59" t="s">
        <v>30</v>
      </c>
      <c r="D23" s="49" t="n">
        <v>100952</v>
      </c>
      <c r="E23" s="50" t="s">
        <v>43</v>
      </c>
      <c r="F23" s="51" t="s">
        <v>44</v>
      </c>
      <c r="G23" s="52" t="n">
        <v>126</v>
      </c>
      <c r="H23" s="38"/>
      <c r="I23" s="53" t="n">
        <v>0</v>
      </c>
      <c r="J23" s="54" t="n">
        <f aca="false">ROUND(H23*(1+$I$23),2)</f>
        <v>0</v>
      </c>
      <c r="K23" s="55" t="n">
        <f aca="false">ROUND(G23*J23,2)</f>
        <v>0</v>
      </c>
    </row>
    <row r="24" customFormat="false" ht="28.5" hidden="false" customHeight="true" outlineLevel="0" collapsed="false">
      <c r="B24" s="43"/>
      <c r="C24" s="43"/>
      <c r="D24" s="43"/>
      <c r="E24" s="57" t="s">
        <v>45</v>
      </c>
      <c r="F24" s="45"/>
      <c r="G24" s="45"/>
      <c r="H24" s="46"/>
      <c r="I24" s="58"/>
      <c r="J24" s="46"/>
      <c r="K24" s="46" t="n">
        <f aca="false">K25</f>
        <v>0</v>
      </c>
    </row>
    <row r="25" customFormat="false" ht="51.75" hidden="false" customHeight="true" outlineLevel="0" collapsed="false">
      <c r="B25" s="48" t="s">
        <v>46</v>
      </c>
      <c r="C25" s="49" t="s">
        <v>30</v>
      </c>
      <c r="D25" s="49" t="s">
        <v>47</v>
      </c>
      <c r="E25" s="50" t="s">
        <v>48</v>
      </c>
      <c r="F25" s="51" t="s">
        <v>32</v>
      </c>
      <c r="G25" s="52" t="n">
        <v>36</v>
      </c>
      <c r="H25" s="38"/>
      <c r="I25" s="53" t="n">
        <v>0</v>
      </c>
      <c r="J25" s="54" t="n">
        <f aca="false">ROUND(H25*(1+$I$25),2)</f>
        <v>0</v>
      </c>
      <c r="K25" s="55" t="n">
        <f aca="false">ROUND(G25*J25,2)</f>
        <v>0</v>
      </c>
    </row>
    <row r="26" customFormat="false" ht="28.5" hidden="false" customHeight="true" outlineLevel="0" collapsed="false">
      <c r="B26" s="39" t="n">
        <v>3</v>
      </c>
      <c r="C26" s="39"/>
      <c r="D26" s="39"/>
      <c r="E26" s="40" t="s">
        <v>49</v>
      </c>
      <c r="F26" s="41"/>
      <c r="G26" s="41"/>
      <c r="H26" s="42"/>
      <c r="I26" s="60"/>
      <c r="J26" s="42"/>
      <c r="K26" s="56" t="n">
        <f aca="false">K33+K27</f>
        <v>0</v>
      </c>
    </row>
    <row r="27" customFormat="false" ht="28.5" hidden="false" customHeight="true" outlineLevel="0" collapsed="false">
      <c r="B27" s="43"/>
      <c r="C27" s="43"/>
      <c r="D27" s="43"/>
      <c r="E27" s="57" t="s">
        <v>50</v>
      </c>
      <c r="F27" s="45"/>
      <c r="G27" s="45"/>
      <c r="H27" s="46"/>
      <c r="I27" s="58"/>
      <c r="J27" s="46"/>
      <c r="K27" s="46" t="n">
        <f aca="false">SUM(K28:K32)</f>
        <v>0</v>
      </c>
    </row>
    <row r="28" customFormat="false" ht="28.5" hidden="false" customHeight="true" outlineLevel="0" collapsed="false">
      <c r="B28" s="61" t="s">
        <v>51</v>
      </c>
      <c r="C28" s="49" t="s">
        <v>52</v>
      </c>
      <c r="D28" s="62" t="n">
        <v>5502985</v>
      </c>
      <c r="E28" s="50" t="s">
        <v>53</v>
      </c>
      <c r="F28" s="51" t="s">
        <v>54</v>
      </c>
      <c r="G28" s="52" t="n">
        <v>1434.16</v>
      </c>
      <c r="H28" s="38"/>
      <c r="I28" s="53" t="n">
        <v>0</v>
      </c>
      <c r="J28" s="54" t="n">
        <f aca="false">ROUND(H28*(1+$I$28),2)</f>
        <v>0</v>
      </c>
      <c r="K28" s="55" t="n">
        <f aca="false">ROUND(G28*J28,2)</f>
        <v>0</v>
      </c>
    </row>
    <row r="29" customFormat="false" ht="69.75" hidden="false" customHeight="true" outlineLevel="0" collapsed="false">
      <c r="B29" s="61" t="s">
        <v>55</v>
      </c>
      <c r="C29" s="49" t="s">
        <v>30</v>
      </c>
      <c r="D29" s="62" t="s">
        <v>56</v>
      </c>
      <c r="E29" s="50" t="s">
        <v>57</v>
      </c>
      <c r="F29" s="51" t="s">
        <v>58</v>
      </c>
      <c r="G29" s="52" t="n">
        <v>1467.61</v>
      </c>
      <c r="H29" s="38"/>
      <c r="I29" s="53" t="n">
        <v>0</v>
      </c>
      <c r="J29" s="54" t="n">
        <f aca="false">ROUND(H29*(1+$I$29),2)</f>
        <v>0</v>
      </c>
      <c r="K29" s="55" t="n">
        <f aca="false">ROUND(G29*J29,2)</f>
        <v>0</v>
      </c>
    </row>
    <row r="30" customFormat="false" ht="69.75" hidden="false" customHeight="true" outlineLevel="0" collapsed="false">
      <c r="B30" s="61" t="s">
        <v>59</v>
      </c>
      <c r="C30" s="49" t="s">
        <v>30</v>
      </c>
      <c r="D30" s="49" t="s">
        <v>60</v>
      </c>
      <c r="E30" s="50" t="s">
        <v>61</v>
      </c>
      <c r="F30" s="51" t="s">
        <v>58</v>
      </c>
      <c r="G30" s="52" t="n">
        <v>430.25</v>
      </c>
      <c r="H30" s="38"/>
      <c r="I30" s="53" t="n">
        <v>0</v>
      </c>
      <c r="J30" s="54" t="n">
        <f aca="false">ROUND(H30*(1+$I$30),2)</f>
        <v>0</v>
      </c>
      <c r="K30" s="55" t="n">
        <f aca="false">ROUND(G30*J30,2)</f>
        <v>0</v>
      </c>
    </row>
    <row r="31" customFormat="false" ht="51.75" hidden="false" customHeight="true" outlineLevel="0" collapsed="false">
      <c r="B31" s="61" t="s">
        <v>62</v>
      </c>
      <c r="C31" s="49" t="s">
        <v>30</v>
      </c>
      <c r="D31" s="63" t="s">
        <v>63</v>
      </c>
      <c r="E31" s="50" t="s">
        <v>64</v>
      </c>
      <c r="F31" s="51" t="s">
        <v>65</v>
      </c>
      <c r="G31" s="52" t="n">
        <v>6032.07</v>
      </c>
      <c r="H31" s="38"/>
      <c r="I31" s="53" t="n">
        <v>0</v>
      </c>
      <c r="J31" s="54" t="n">
        <f aca="false">ROUND(H31*(1+$I$31),2)</f>
        <v>0</v>
      </c>
      <c r="K31" s="55" t="n">
        <f aca="false">ROUND(G31*J31,2)</f>
        <v>0</v>
      </c>
    </row>
    <row r="32" customFormat="false" ht="51.75" hidden="false" customHeight="true" outlineLevel="0" collapsed="false">
      <c r="B32" s="61" t="s">
        <v>66</v>
      </c>
      <c r="C32" s="49" t="s">
        <v>24</v>
      </c>
      <c r="D32" s="49" t="n">
        <v>4064000</v>
      </c>
      <c r="E32" s="50" t="s">
        <v>67</v>
      </c>
      <c r="F32" s="51" t="s">
        <v>68</v>
      </c>
      <c r="G32" s="52" t="n">
        <v>3040.65</v>
      </c>
      <c r="H32" s="38"/>
      <c r="I32" s="64" t="n">
        <v>0</v>
      </c>
      <c r="J32" s="65" t="n">
        <f aca="false">ROUND(H32*(1+$I$32),2)</f>
        <v>0</v>
      </c>
      <c r="K32" s="55" t="n">
        <f aca="false">ROUND(G32*J32,2)</f>
        <v>0</v>
      </c>
    </row>
    <row r="33" customFormat="false" ht="28.5" hidden="false" customHeight="true" outlineLevel="0" collapsed="false">
      <c r="B33" s="43"/>
      <c r="C33" s="43"/>
      <c r="D33" s="43"/>
      <c r="E33" s="57" t="s">
        <v>69</v>
      </c>
      <c r="F33" s="45"/>
      <c r="G33" s="45"/>
      <c r="H33" s="46"/>
      <c r="I33" s="58"/>
      <c r="J33" s="46"/>
      <c r="K33" s="46" t="n">
        <f aca="false">SUM(K34:K41)</f>
        <v>0</v>
      </c>
    </row>
    <row r="34" customFormat="false" ht="68.25" hidden="false" customHeight="true" outlineLevel="0" collapsed="false">
      <c r="B34" s="48" t="s">
        <v>70</v>
      </c>
      <c r="C34" s="49" t="s">
        <v>30</v>
      </c>
      <c r="D34" s="49" t="s">
        <v>71</v>
      </c>
      <c r="E34" s="50" t="s">
        <v>72</v>
      </c>
      <c r="F34" s="51" t="s">
        <v>73</v>
      </c>
      <c r="G34" s="52" t="n">
        <v>3447</v>
      </c>
      <c r="H34" s="38"/>
      <c r="I34" s="53" t="n">
        <v>0</v>
      </c>
      <c r="J34" s="54" t="n">
        <f aca="false">ROUND(H34*(1+$I$34),2)</f>
        <v>0</v>
      </c>
      <c r="K34" s="55" t="n">
        <f aca="false">ROUND(G34*J34,2)</f>
        <v>0</v>
      </c>
    </row>
    <row r="35" customFormat="false" ht="68.25" hidden="false" customHeight="true" outlineLevel="0" collapsed="false">
      <c r="B35" s="48" t="s">
        <v>74</v>
      </c>
      <c r="C35" s="49" t="s">
        <v>30</v>
      </c>
      <c r="D35" s="49" t="n">
        <v>93961</v>
      </c>
      <c r="E35" s="50" t="s">
        <v>75</v>
      </c>
      <c r="F35" s="51" t="s">
        <v>73</v>
      </c>
      <c r="G35" s="52" t="n">
        <v>1738</v>
      </c>
      <c r="H35" s="38"/>
      <c r="I35" s="53" t="n">
        <v>0</v>
      </c>
      <c r="J35" s="54" t="n">
        <f aca="false">ROUND(H35*(1+$I$35),2)</f>
        <v>0</v>
      </c>
      <c r="K35" s="55" t="n">
        <f aca="false">ROUND(G35*J35,2)</f>
        <v>0</v>
      </c>
    </row>
    <row r="36" customFormat="false" ht="54.75" hidden="false" customHeight="true" outlineLevel="0" collapsed="false">
      <c r="B36" s="48" t="s">
        <v>76</v>
      </c>
      <c r="C36" s="49" t="s">
        <v>24</v>
      </c>
      <c r="D36" s="49" t="n">
        <v>7012000</v>
      </c>
      <c r="E36" s="50" t="s">
        <v>77</v>
      </c>
      <c r="F36" s="51" t="s">
        <v>78</v>
      </c>
      <c r="G36" s="52" t="n">
        <v>8391.84</v>
      </c>
      <c r="H36" s="38"/>
      <c r="I36" s="53" t="n">
        <v>0</v>
      </c>
      <c r="J36" s="54" t="n">
        <f aca="false">ROUND(H36*(1+$I$36),2)</f>
        <v>0</v>
      </c>
      <c r="K36" s="55" t="n">
        <f aca="false">ROUND(G36*J36,2)</f>
        <v>0</v>
      </c>
    </row>
    <row r="37" customFormat="false" ht="54.75" hidden="false" customHeight="true" outlineLevel="0" collapsed="false">
      <c r="B37" s="48" t="s">
        <v>79</v>
      </c>
      <c r="C37" s="49" t="s">
        <v>24</v>
      </c>
      <c r="D37" s="49" t="n">
        <v>10007003</v>
      </c>
      <c r="E37" s="50" t="s">
        <v>80</v>
      </c>
      <c r="F37" s="51" t="s">
        <v>58</v>
      </c>
      <c r="G37" s="52" t="n">
        <v>161.9</v>
      </c>
      <c r="H37" s="38"/>
      <c r="I37" s="53" t="n">
        <v>0</v>
      </c>
      <c r="J37" s="54" t="n">
        <f aca="false">ROUND(H37*(1+$I$37),2)</f>
        <v>0</v>
      </c>
      <c r="K37" s="55" t="n">
        <f aca="false">ROUND(G37*J37,2)</f>
        <v>0</v>
      </c>
    </row>
    <row r="38" customFormat="false" ht="54.75" hidden="false" customHeight="true" outlineLevel="0" collapsed="false">
      <c r="B38" s="48" t="s">
        <v>81</v>
      </c>
      <c r="C38" s="49" t="s">
        <v>30</v>
      </c>
      <c r="D38" s="49" t="s">
        <v>82</v>
      </c>
      <c r="E38" s="50" t="s">
        <v>83</v>
      </c>
      <c r="F38" s="51" t="s">
        <v>26</v>
      </c>
      <c r="G38" s="52" t="n">
        <v>493</v>
      </c>
      <c r="H38" s="38"/>
      <c r="I38" s="53" t="n">
        <v>0</v>
      </c>
      <c r="J38" s="54" t="n">
        <f aca="false">ROUND(H38*(1+$I$38),2)</f>
        <v>0</v>
      </c>
      <c r="K38" s="55" t="n">
        <f aca="false">ROUND(G38*J38,2)</f>
        <v>0</v>
      </c>
    </row>
    <row r="39" customFormat="false" ht="69.75" hidden="false" customHeight="true" outlineLevel="0" collapsed="false">
      <c r="B39" s="48" t="s">
        <v>84</v>
      </c>
      <c r="C39" s="49" t="s">
        <v>35</v>
      </c>
      <c r="D39" s="49" t="n">
        <v>10527</v>
      </c>
      <c r="E39" s="50" t="s">
        <v>85</v>
      </c>
      <c r="F39" s="51" t="s">
        <v>86</v>
      </c>
      <c r="G39" s="52" t="n">
        <v>792.09</v>
      </c>
      <c r="H39" s="38"/>
      <c r="I39" s="53" t="n">
        <v>0</v>
      </c>
      <c r="J39" s="54" t="n">
        <f aca="false">ROUND(H39*(1+$I$39),2)</f>
        <v>0</v>
      </c>
      <c r="K39" s="55" t="n">
        <f aca="false">ROUND(G39*J39,2)</f>
        <v>0</v>
      </c>
    </row>
    <row r="40" customFormat="false" ht="54.75" hidden="false" customHeight="true" outlineLevel="0" collapsed="false">
      <c r="B40" s="48" t="s">
        <v>87</v>
      </c>
      <c r="C40" s="49" t="s">
        <v>30</v>
      </c>
      <c r="D40" s="49" t="n">
        <v>97064</v>
      </c>
      <c r="E40" s="50" t="s">
        <v>88</v>
      </c>
      <c r="F40" s="51" t="s">
        <v>73</v>
      </c>
      <c r="G40" s="52" t="n">
        <v>792.09</v>
      </c>
      <c r="H40" s="38"/>
      <c r="I40" s="53" t="n">
        <v>0</v>
      </c>
      <c r="J40" s="54" t="n">
        <f aca="false">ROUND(H40*(1+$I$40),2)</f>
        <v>0</v>
      </c>
      <c r="K40" s="55" t="n">
        <f aca="false">ROUND(G40*J40,2)</f>
        <v>0</v>
      </c>
    </row>
    <row r="41" customFormat="false" ht="54.75" hidden="false" customHeight="true" outlineLevel="0" collapsed="false">
      <c r="B41" s="48" t="s">
        <v>89</v>
      </c>
      <c r="C41" s="49" t="s">
        <v>90</v>
      </c>
      <c r="D41" s="49" t="n">
        <v>2004004</v>
      </c>
      <c r="E41" s="50" t="s">
        <v>91</v>
      </c>
      <c r="F41" s="51" t="s">
        <v>78</v>
      </c>
      <c r="G41" s="52" t="n">
        <v>1067.28</v>
      </c>
      <c r="H41" s="38"/>
      <c r="I41" s="53" t="n">
        <v>0</v>
      </c>
      <c r="J41" s="54" t="n">
        <f aca="false">ROUND(H41*(1+$I$41),2)</f>
        <v>0</v>
      </c>
      <c r="K41" s="55" t="n">
        <f aca="false">ROUND(G41*J41,2)</f>
        <v>0</v>
      </c>
    </row>
    <row r="42" customFormat="false" ht="28.5" hidden="false" customHeight="true" outlineLevel="0" collapsed="false">
      <c r="B42" s="39" t="n">
        <v>4</v>
      </c>
      <c r="C42" s="39"/>
      <c r="D42" s="39"/>
      <c r="E42" s="40" t="s">
        <v>92</v>
      </c>
      <c r="F42" s="41"/>
      <c r="G42" s="41"/>
      <c r="H42" s="42"/>
      <c r="I42" s="60"/>
      <c r="J42" s="42"/>
      <c r="K42" s="56" t="n">
        <f aca="false">K43+K50+K54</f>
        <v>0</v>
      </c>
    </row>
    <row r="43" customFormat="false" ht="28.5" hidden="false" customHeight="true" outlineLevel="0" collapsed="false">
      <c r="B43" s="43"/>
      <c r="C43" s="43"/>
      <c r="D43" s="43"/>
      <c r="E43" s="57" t="s">
        <v>93</v>
      </c>
      <c r="F43" s="45"/>
      <c r="G43" s="45"/>
      <c r="H43" s="46"/>
      <c r="I43" s="58"/>
      <c r="J43" s="46"/>
      <c r="K43" s="46" t="n">
        <f aca="false">SUM(K44:K49)</f>
        <v>0</v>
      </c>
    </row>
    <row r="44" customFormat="false" ht="55.5" hidden="false" customHeight="true" outlineLevel="0" collapsed="false">
      <c r="B44" s="48" t="s">
        <v>94</v>
      </c>
      <c r="C44" s="49" t="s">
        <v>30</v>
      </c>
      <c r="D44" s="49" t="s">
        <v>95</v>
      </c>
      <c r="E44" s="50" t="s">
        <v>96</v>
      </c>
      <c r="F44" s="51" t="s">
        <v>58</v>
      </c>
      <c r="G44" s="52" t="n">
        <v>17.82</v>
      </c>
      <c r="H44" s="38"/>
      <c r="I44" s="53" t="n">
        <v>0</v>
      </c>
      <c r="J44" s="54" t="n">
        <f aca="false">ROUND(H44*(1+$I$44),2)</f>
        <v>0</v>
      </c>
      <c r="K44" s="55" t="n">
        <f aca="false">ROUND(G44*J44,2)</f>
        <v>0</v>
      </c>
    </row>
    <row r="45" customFormat="false" ht="54.75" hidden="false" customHeight="true" outlineLevel="0" collapsed="false">
      <c r="B45" s="48" t="s">
        <v>97</v>
      </c>
      <c r="C45" s="49" t="s">
        <v>30</v>
      </c>
      <c r="D45" s="49" t="s">
        <v>98</v>
      </c>
      <c r="E45" s="50" t="s">
        <v>99</v>
      </c>
      <c r="F45" s="51" t="s">
        <v>32</v>
      </c>
      <c r="G45" s="52" t="n">
        <v>39.61</v>
      </c>
      <c r="H45" s="38"/>
      <c r="I45" s="53" t="n">
        <v>0</v>
      </c>
      <c r="J45" s="54" t="n">
        <f aca="false">ROUND(H45*(1+$I$45),2)</f>
        <v>0</v>
      </c>
      <c r="K45" s="55" t="n">
        <f aca="false">ROUND(G45*J45,2)</f>
        <v>0</v>
      </c>
    </row>
    <row r="46" customFormat="false" ht="54.75" hidden="false" customHeight="true" outlineLevel="0" collapsed="false">
      <c r="B46" s="48" t="s">
        <v>100</v>
      </c>
      <c r="C46" s="49" t="s">
        <v>30</v>
      </c>
      <c r="D46" s="49" t="s">
        <v>101</v>
      </c>
      <c r="E46" s="50" t="s">
        <v>102</v>
      </c>
      <c r="F46" s="51" t="s">
        <v>32</v>
      </c>
      <c r="G46" s="52" t="n">
        <v>56.58</v>
      </c>
      <c r="H46" s="38"/>
      <c r="I46" s="53" t="n">
        <v>0</v>
      </c>
      <c r="J46" s="54" t="n">
        <f aca="false">ROUND(H46*(1+$I$46),2)</f>
        <v>0</v>
      </c>
      <c r="K46" s="55" t="n">
        <f aca="false">ROUND(G46*J46,2)</f>
        <v>0</v>
      </c>
    </row>
    <row r="47" customFormat="false" ht="54.75" hidden="false" customHeight="true" outlineLevel="0" collapsed="false">
      <c r="B47" s="48" t="s">
        <v>103</v>
      </c>
      <c r="C47" s="49" t="s">
        <v>24</v>
      </c>
      <c r="D47" s="49" t="n">
        <v>7012000</v>
      </c>
      <c r="E47" s="50" t="s">
        <v>77</v>
      </c>
      <c r="F47" s="51" t="s">
        <v>78</v>
      </c>
      <c r="G47" s="52" t="n">
        <v>197.43</v>
      </c>
      <c r="H47" s="38"/>
      <c r="I47" s="53" t="n">
        <v>0</v>
      </c>
      <c r="J47" s="54" t="n">
        <f aca="false">ROUND(H47*(1+$I$47),2)</f>
        <v>0</v>
      </c>
      <c r="K47" s="55" t="n">
        <f aca="false">ROUND(G47*J47,2)</f>
        <v>0</v>
      </c>
    </row>
    <row r="48" customFormat="false" ht="55.5" hidden="false" customHeight="true" outlineLevel="0" collapsed="false">
      <c r="B48" s="48" t="s">
        <v>104</v>
      </c>
      <c r="C48" s="49" t="s">
        <v>24</v>
      </c>
      <c r="D48" s="49" t="n">
        <v>7016000</v>
      </c>
      <c r="E48" s="50" t="s">
        <v>105</v>
      </c>
      <c r="F48" s="51" t="s">
        <v>58</v>
      </c>
      <c r="G48" s="52" t="n">
        <v>5.66</v>
      </c>
      <c r="H48" s="38"/>
      <c r="I48" s="53" t="n">
        <v>0</v>
      </c>
      <c r="J48" s="54" t="n">
        <f aca="false">ROUND(H48*(1+$I$48),2)</f>
        <v>0</v>
      </c>
      <c r="K48" s="55" t="n">
        <f aca="false">ROUND(G48*J48,2)</f>
        <v>0</v>
      </c>
    </row>
    <row r="49" customFormat="false" ht="54.75" hidden="false" customHeight="true" outlineLevel="0" collapsed="false">
      <c r="B49" s="48" t="s">
        <v>106</v>
      </c>
      <c r="C49" s="49" t="s">
        <v>30</v>
      </c>
      <c r="D49" s="49" t="s">
        <v>107</v>
      </c>
      <c r="E49" s="50" t="s">
        <v>108</v>
      </c>
      <c r="F49" s="51" t="s">
        <v>58</v>
      </c>
      <c r="G49" s="52" t="n">
        <v>7.64</v>
      </c>
      <c r="H49" s="38"/>
      <c r="I49" s="53" t="n">
        <v>0</v>
      </c>
      <c r="J49" s="54" t="n">
        <f aca="false">ROUND(H49*(1+$I$49),2)</f>
        <v>0</v>
      </c>
      <c r="K49" s="55" t="n">
        <f aca="false">ROUND(G49*J49,2)</f>
        <v>0</v>
      </c>
    </row>
    <row r="50" customFormat="false" ht="28.5" hidden="false" customHeight="true" outlineLevel="0" collapsed="false">
      <c r="B50" s="43"/>
      <c r="C50" s="43"/>
      <c r="D50" s="43"/>
      <c r="E50" s="57" t="s">
        <v>109</v>
      </c>
      <c r="F50" s="45"/>
      <c r="G50" s="45"/>
      <c r="H50" s="46"/>
      <c r="I50" s="58"/>
      <c r="J50" s="46"/>
      <c r="K50" s="46" t="n">
        <f aca="false">SUM(K51:K53)</f>
        <v>0</v>
      </c>
    </row>
    <row r="51" customFormat="false" ht="51.75" hidden="false" customHeight="true" outlineLevel="0" collapsed="false">
      <c r="B51" s="48" t="s">
        <v>110</v>
      </c>
      <c r="C51" s="49" t="s">
        <v>24</v>
      </c>
      <c r="D51" s="49" t="n">
        <v>6006000</v>
      </c>
      <c r="E51" s="50" t="s">
        <v>111</v>
      </c>
      <c r="F51" s="51" t="s">
        <v>58</v>
      </c>
      <c r="G51" s="52" t="n">
        <v>1.53</v>
      </c>
      <c r="H51" s="38"/>
      <c r="I51" s="53" t="n">
        <v>0</v>
      </c>
      <c r="J51" s="54" t="n">
        <f aca="false">ROUND(H51*(1+$I$51),2)</f>
        <v>0</v>
      </c>
      <c r="K51" s="55" t="n">
        <f aca="false">ROUND(G51*J51,2)</f>
        <v>0</v>
      </c>
    </row>
    <row r="52" customFormat="false" ht="51.75" hidden="false" customHeight="true" outlineLevel="0" collapsed="false">
      <c r="B52" s="48" t="s">
        <v>112</v>
      </c>
      <c r="C52" s="49" t="s">
        <v>30</v>
      </c>
      <c r="D52" s="49" t="s">
        <v>113</v>
      </c>
      <c r="E52" s="50" t="s">
        <v>114</v>
      </c>
      <c r="F52" s="51" t="s">
        <v>58</v>
      </c>
      <c r="G52" s="52" t="n">
        <v>13.36</v>
      </c>
      <c r="H52" s="38"/>
      <c r="I52" s="53" t="n">
        <v>0</v>
      </c>
      <c r="J52" s="54" t="n">
        <f aca="false">ROUND(H52*(1+$I$52),2)</f>
        <v>0</v>
      </c>
      <c r="K52" s="55" t="n">
        <f aca="false">ROUND(G52*J52,2)</f>
        <v>0</v>
      </c>
    </row>
    <row r="53" customFormat="false" ht="51.75" hidden="false" customHeight="true" outlineLevel="0" collapsed="false">
      <c r="B53" s="48" t="s">
        <v>115</v>
      </c>
      <c r="C53" s="66" t="s">
        <v>30</v>
      </c>
      <c r="D53" s="66" t="n">
        <v>101173</v>
      </c>
      <c r="E53" s="50" t="s">
        <v>116</v>
      </c>
      <c r="F53" s="51" t="s">
        <v>73</v>
      </c>
      <c r="G53" s="52" t="n">
        <v>14</v>
      </c>
      <c r="H53" s="38"/>
      <c r="I53" s="53" t="n">
        <v>0</v>
      </c>
      <c r="J53" s="54" t="n">
        <f aca="false">ROUND(H53*(1+$I$53),2)</f>
        <v>0</v>
      </c>
      <c r="K53" s="55" t="n">
        <f aca="false">ROUND(G53*J53,2)</f>
        <v>0</v>
      </c>
    </row>
    <row r="54" customFormat="false" ht="28.5" hidden="false" customHeight="true" outlineLevel="0" collapsed="false">
      <c r="B54" s="43"/>
      <c r="C54" s="43"/>
      <c r="D54" s="43"/>
      <c r="E54" s="57" t="s">
        <v>117</v>
      </c>
      <c r="F54" s="45"/>
      <c r="G54" s="45"/>
      <c r="H54" s="46"/>
      <c r="I54" s="58"/>
      <c r="J54" s="46"/>
      <c r="K54" s="46" t="n">
        <f aca="false">K55</f>
        <v>0</v>
      </c>
    </row>
    <row r="55" customFormat="false" ht="54.75" hidden="false" customHeight="true" outlineLevel="0" collapsed="false">
      <c r="B55" s="48" t="s">
        <v>118</v>
      </c>
      <c r="C55" s="49" t="s">
        <v>52</v>
      </c>
      <c r="D55" s="49" t="s">
        <v>119</v>
      </c>
      <c r="E55" s="50" t="s">
        <v>120</v>
      </c>
      <c r="F55" s="51" t="s">
        <v>121</v>
      </c>
      <c r="G55" s="52" t="n">
        <v>245</v>
      </c>
      <c r="H55" s="38"/>
      <c r="I55" s="53" t="n">
        <v>0</v>
      </c>
      <c r="J55" s="54" t="n">
        <f aca="false">ROUND(H55*(1+$I$55),2)</f>
        <v>0</v>
      </c>
      <c r="K55" s="55" t="n">
        <f aca="false">ROUND(G55*J55,2)</f>
        <v>0</v>
      </c>
    </row>
    <row r="56" customFormat="false" ht="51.75" hidden="false" customHeight="true" outlineLevel="0" collapsed="false">
      <c r="B56" s="39" t="n">
        <v>5</v>
      </c>
      <c r="C56" s="40"/>
      <c r="D56" s="40"/>
      <c r="E56" s="40" t="s">
        <v>122</v>
      </c>
      <c r="F56" s="41"/>
      <c r="G56" s="41"/>
      <c r="H56" s="42"/>
      <c r="I56" s="60"/>
      <c r="J56" s="42"/>
      <c r="K56" s="42" t="n">
        <f aca="false">K57</f>
        <v>0</v>
      </c>
    </row>
    <row r="57" customFormat="false" ht="51.75" hidden="false" customHeight="true" outlineLevel="0" collapsed="false">
      <c r="B57" s="43"/>
      <c r="C57" s="43"/>
      <c r="D57" s="43"/>
      <c r="E57" s="44" t="s">
        <v>123</v>
      </c>
      <c r="F57" s="45"/>
      <c r="G57" s="45"/>
      <c r="H57" s="46"/>
      <c r="I57" s="58"/>
      <c r="J57" s="46"/>
      <c r="K57" s="46" t="n">
        <f aca="false">K58+K94</f>
        <v>0</v>
      </c>
    </row>
    <row r="58" customFormat="false" ht="51.75" hidden="false" customHeight="true" outlineLevel="0" collapsed="false">
      <c r="B58" s="67"/>
      <c r="C58" s="67"/>
      <c r="D58" s="67"/>
      <c r="E58" s="68" t="s">
        <v>124</v>
      </c>
      <c r="F58" s="69"/>
      <c r="G58" s="69"/>
      <c r="H58" s="70"/>
      <c r="I58" s="71"/>
      <c r="J58" s="70"/>
      <c r="K58" s="70" t="n">
        <f aca="false">SUM(K59:K93)</f>
        <v>0</v>
      </c>
    </row>
    <row r="59" customFormat="false" ht="51.75" hidden="false" customHeight="true" outlineLevel="0" collapsed="false">
      <c r="B59" s="48" t="s">
        <v>125</v>
      </c>
      <c r="C59" s="49" t="s">
        <v>30</v>
      </c>
      <c r="D59" s="49" t="s">
        <v>126</v>
      </c>
      <c r="E59" s="50" t="s">
        <v>127</v>
      </c>
      <c r="F59" s="51" t="s">
        <v>32</v>
      </c>
      <c r="G59" s="52" t="n">
        <v>572.28</v>
      </c>
      <c r="H59" s="38"/>
      <c r="I59" s="53" t="n">
        <v>0</v>
      </c>
      <c r="J59" s="54" t="n">
        <f aca="false">ROUND(H59*(1+$I$59),2)</f>
        <v>0</v>
      </c>
      <c r="K59" s="55" t="n">
        <f aca="false">ROUND(G59*J59,2)</f>
        <v>0</v>
      </c>
    </row>
    <row r="60" customFormat="false" ht="51.75" hidden="false" customHeight="true" outlineLevel="0" collapsed="false">
      <c r="B60" s="48" t="s">
        <v>128</v>
      </c>
      <c r="C60" s="49" t="s">
        <v>30</v>
      </c>
      <c r="D60" s="49" t="n">
        <v>104790</v>
      </c>
      <c r="E60" s="50" t="s">
        <v>129</v>
      </c>
      <c r="F60" s="51" t="s">
        <v>58</v>
      </c>
      <c r="G60" s="52" t="n">
        <v>14.09</v>
      </c>
      <c r="H60" s="38"/>
      <c r="I60" s="53" t="n">
        <v>0</v>
      </c>
      <c r="J60" s="54" t="n">
        <f aca="false">ROUND(H60*(1+$I$60),2)</f>
        <v>0</v>
      </c>
      <c r="K60" s="55" t="n">
        <f aca="false">ROUND(G60*J60,2)</f>
        <v>0</v>
      </c>
    </row>
    <row r="61" customFormat="false" ht="51.75" hidden="false" customHeight="true" outlineLevel="0" collapsed="false">
      <c r="B61" s="48" t="s">
        <v>130</v>
      </c>
      <c r="C61" s="49" t="s">
        <v>30</v>
      </c>
      <c r="D61" s="49" t="n">
        <v>96001</v>
      </c>
      <c r="E61" s="50" t="s">
        <v>131</v>
      </c>
      <c r="F61" s="51" t="s">
        <v>32</v>
      </c>
      <c r="G61" s="52" t="n">
        <v>609.48</v>
      </c>
      <c r="H61" s="38"/>
      <c r="I61" s="53" t="n">
        <v>0</v>
      </c>
      <c r="J61" s="54" t="n">
        <f aca="false">ROUND(H61*(1+$I$61),2)</f>
        <v>0</v>
      </c>
      <c r="K61" s="55" t="n">
        <f aca="false">ROUND(G61*J61,2)</f>
        <v>0</v>
      </c>
    </row>
    <row r="62" customFormat="false" ht="51.75" hidden="false" customHeight="true" outlineLevel="0" collapsed="false">
      <c r="B62" s="48" t="s">
        <v>132</v>
      </c>
      <c r="C62" s="49" t="s">
        <v>30</v>
      </c>
      <c r="D62" s="49" t="s">
        <v>60</v>
      </c>
      <c r="E62" s="50" t="s">
        <v>61</v>
      </c>
      <c r="F62" s="51" t="s">
        <v>58</v>
      </c>
      <c r="G62" s="52" t="n">
        <v>128.54</v>
      </c>
      <c r="H62" s="38"/>
      <c r="I62" s="53" t="n">
        <v>0</v>
      </c>
      <c r="J62" s="54" t="n">
        <f aca="false">ROUND(H62*(1+$I$62),2)</f>
        <v>0</v>
      </c>
      <c r="K62" s="55" t="n">
        <f aca="false">ROUND(G62*J62,2)</f>
        <v>0</v>
      </c>
    </row>
    <row r="63" customFormat="false" ht="63" hidden="false" customHeight="false" outlineLevel="0" collapsed="false">
      <c r="B63" s="48" t="s">
        <v>133</v>
      </c>
      <c r="C63" s="49" t="s">
        <v>30</v>
      </c>
      <c r="D63" s="49" t="s">
        <v>134</v>
      </c>
      <c r="E63" s="50" t="s">
        <v>135</v>
      </c>
      <c r="F63" s="51" t="s">
        <v>58</v>
      </c>
      <c r="G63" s="52" t="n">
        <v>1383.86</v>
      </c>
      <c r="H63" s="38"/>
      <c r="I63" s="53" t="n">
        <v>0</v>
      </c>
      <c r="J63" s="54" t="n">
        <f aca="false">ROUND(H63*(1+$I$63),2)</f>
        <v>0</v>
      </c>
      <c r="K63" s="55" t="n">
        <f aca="false">ROUND(G63*J63,2)</f>
        <v>0</v>
      </c>
    </row>
    <row r="64" customFormat="false" ht="51.75" hidden="false" customHeight="true" outlineLevel="0" collapsed="false">
      <c r="B64" s="48" t="s">
        <v>136</v>
      </c>
      <c r="C64" s="49" t="s">
        <v>30</v>
      </c>
      <c r="D64" s="49" t="s">
        <v>137</v>
      </c>
      <c r="E64" s="50" t="s">
        <v>138</v>
      </c>
      <c r="F64" s="51" t="s">
        <v>58</v>
      </c>
      <c r="G64" s="52" t="n">
        <v>214.2</v>
      </c>
      <c r="H64" s="38"/>
      <c r="I64" s="53" t="n">
        <v>0</v>
      </c>
      <c r="J64" s="54" t="n">
        <f aca="false">ROUND(H64*(1+$I$64),2)</f>
        <v>0</v>
      </c>
      <c r="K64" s="55" t="n">
        <f aca="false">ROUND(G64*J64,2)</f>
        <v>0</v>
      </c>
    </row>
    <row r="65" customFormat="false" ht="51.75" hidden="false" customHeight="true" outlineLevel="0" collapsed="false">
      <c r="B65" s="48" t="s">
        <v>139</v>
      </c>
      <c r="C65" s="49" t="s">
        <v>30</v>
      </c>
      <c r="D65" s="63" t="s">
        <v>63</v>
      </c>
      <c r="E65" s="50" t="s">
        <v>64</v>
      </c>
      <c r="F65" s="51" t="s">
        <v>65</v>
      </c>
      <c r="G65" s="52" t="n">
        <v>4776.92</v>
      </c>
      <c r="H65" s="38"/>
      <c r="I65" s="53" t="n">
        <v>0</v>
      </c>
      <c r="J65" s="54" t="n">
        <f aca="false">ROUND(H65*(1+$I$65),2)</f>
        <v>0</v>
      </c>
      <c r="K65" s="55" t="n">
        <f aca="false">ROUND(G65*J65,2)</f>
        <v>0</v>
      </c>
    </row>
    <row r="66" customFormat="false" ht="51.75" hidden="false" customHeight="true" outlineLevel="0" collapsed="false">
      <c r="B66" s="48" t="s">
        <v>140</v>
      </c>
      <c r="C66" s="49" t="s">
        <v>24</v>
      </c>
      <c r="D66" s="49" t="n">
        <v>4064000</v>
      </c>
      <c r="E66" s="50" t="s">
        <v>67</v>
      </c>
      <c r="F66" s="51" t="s">
        <v>68</v>
      </c>
      <c r="G66" s="52" t="n">
        <v>342.72</v>
      </c>
      <c r="H66" s="38"/>
      <c r="I66" s="64" t="n">
        <v>0</v>
      </c>
      <c r="J66" s="65" t="n">
        <f aca="false">ROUND(H66*(1+$I$66),2)</f>
        <v>0</v>
      </c>
      <c r="K66" s="55" t="n">
        <f aca="false">ROUND(G66*J66,2)</f>
        <v>0</v>
      </c>
    </row>
    <row r="67" customFormat="false" ht="51.75" hidden="false" customHeight="true" outlineLevel="0" collapsed="false">
      <c r="B67" s="48" t="s">
        <v>141</v>
      </c>
      <c r="C67" s="49" t="s">
        <v>24</v>
      </c>
      <c r="D67" s="49" t="n">
        <v>4063000</v>
      </c>
      <c r="E67" s="50" t="s">
        <v>142</v>
      </c>
      <c r="F67" s="51" t="s">
        <v>68</v>
      </c>
      <c r="G67" s="52" t="n">
        <v>262.72</v>
      </c>
      <c r="H67" s="38"/>
      <c r="I67" s="64" t="n">
        <v>0</v>
      </c>
      <c r="J67" s="65" t="n">
        <f aca="false">ROUND(H67*(1+$I$67),2)</f>
        <v>0</v>
      </c>
      <c r="K67" s="55" t="n">
        <f aca="false">ROUND(G67*J67,2)</f>
        <v>0</v>
      </c>
    </row>
    <row r="68" customFormat="false" ht="51.75" hidden="false" customHeight="true" outlineLevel="0" collapsed="false">
      <c r="B68" s="48" t="s">
        <v>143</v>
      </c>
      <c r="C68" s="49" t="s">
        <v>30</v>
      </c>
      <c r="D68" s="49" t="s">
        <v>144</v>
      </c>
      <c r="E68" s="50" t="s">
        <v>145</v>
      </c>
      <c r="F68" s="51" t="s">
        <v>32</v>
      </c>
      <c r="G68" s="52" t="n">
        <v>517.02</v>
      </c>
      <c r="H68" s="38"/>
      <c r="I68" s="53" t="n">
        <v>0</v>
      </c>
      <c r="J68" s="54" t="n">
        <f aca="false">ROUND(H68*(1+$I$68),2)</f>
        <v>0</v>
      </c>
      <c r="K68" s="55" t="n">
        <f aca="false">ROUND(G68*J68,2)</f>
        <v>0</v>
      </c>
    </row>
    <row r="69" customFormat="false" ht="51.75" hidden="false" customHeight="true" outlineLevel="0" collapsed="false">
      <c r="B69" s="48" t="s">
        <v>146</v>
      </c>
      <c r="C69" s="49" t="s">
        <v>30</v>
      </c>
      <c r="D69" s="49" t="s">
        <v>147</v>
      </c>
      <c r="E69" s="50" t="s">
        <v>148</v>
      </c>
      <c r="F69" s="51" t="s">
        <v>32</v>
      </c>
      <c r="G69" s="52" t="n">
        <v>308.52</v>
      </c>
      <c r="H69" s="38"/>
      <c r="I69" s="53" t="n">
        <v>0</v>
      </c>
      <c r="J69" s="54" t="n">
        <f aca="false">ROUND(H69*(1+$I$69),2)</f>
        <v>0</v>
      </c>
      <c r="K69" s="55" t="n">
        <f aca="false">ROUND(G69*J69,2)</f>
        <v>0</v>
      </c>
    </row>
    <row r="70" customFormat="false" ht="51.75" hidden="false" customHeight="true" outlineLevel="0" collapsed="false">
      <c r="B70" s="48" t="s">
        <v>149</v>
      </c>
      <c r="C70" s="49" t="s">
        <v>30</v>
      </c>
      <c r="D70" s="49" t="s">
        <v>98</v>
      </c>
      <c r="E70" s="50" t="s">
        <v>99</v>
      </c>
      <c r="F70" s="51" t="s">
        <v>32</v>
      </c>
      <c r="G70" s="52" t="n">
        <v>500.28</v>
      </c>
      <c r="H70" s="38"/>
      <c r="I70" s="53" t="n">
        <v>0</v>
      </c>
      <c r="J70" s="54" t="n">
        <f aca="false">ROUND(H70*(1+$I$70),2)</f>
        <v>0</v>
      </c>
      <c r="K70" s="55" t="n">
        <f aca="false">ROUND(G70*J70,2)</f>
        <v>0</v>
      </c>
    </row>
    <row r="71" customFormat="false" ht="51.75" hidden="false" customHeight="true" outlineLevel="0" collapsed="false">
      <c r="B71" s="48" t="s">
        <v>150</v>
      </c>
      <c r="C71" s="49" t="s">
        <v>30</v>
      </c>
      <c r="D71" s="49" t="n">
        <v>100324</v>
      </c>
      <c r="E71" s="50" t="s">
        <v>151</v>
      </c>
      <c r="F71" s="51" t="s">
        <v>58</v>
      </c>
      <c r="G71" s="52" t="n">
        <v>18.34</v>
      </c>
      <c r="H71" s="38"/>
      <c r="I71" s="53" t="n">
        <v>0</v>
      </c>
      <c r="J71" s="54" t="n">
        <f aca="false">ROUND(H71*(1+$I$71),2)</f>
        <v>0</v>
      </c>
      <c r="K71" s="55" t="n">
        <f aca="false">ROUND(G71*J71,2)</f>
        <v>0</v>
      </c>
    </row>
    <row r="72" customFormat="false" ht="51.75" hidden="false" customHeight="true" outlineLevel="0" collapsed="false">
      <c r="B72" s="48" t="s">
        <v>152</v>
      </c>
      <c r="C72" s="49" t="s">
        <v>24</v>
      </c>
      <c r="D72" s="49" t="n">
        <v>6006000</v>
      </c>
      <c r="E72" s="50" t="s">
        <v>111</v>
      </c>
      <c r="F72" s="51" t="s">
        <v>58</v>
      </c>
      <c r="G72" s="52" t="n">
        <v>2.15</v>
      </c>
      <c r="H72" s="38"/>
      <c r="I72" s="53" t="n">
        <v>0</v>
      </c>
      <c r="J72" s="54" t="n">
        <f aca="false">ROUND(H72*(1+$I$72),2)</f>
        <v>0</v>
      </c>
      <c r="K72" s="55" t="n">
        <f aca="false">ROUND(G72*J72,2)</f>
        <v>0</v>
      </c>
    </row>
    <row r="73" customFormat="false" ht="51.75" hidden="false" customHeight="true" outlineLevel="0" collapsed="false">
      <c r="B73" s="48" t="s">
        <v>153</v>
      </c>
      <c r="C73" s="49" t="s">
        <v>30</v>
      </c>
      <c r="D73" s="49" t="n">
        <v>92221</v>
      </c>
      <c r="E73" s="50" t="s">
        <v>154</v>
      </c>
      <c r="F73" s="51" t="s">
        <v>73</v>
      </c>
      <c r="G73" s="52" t="n">
        <v>62.75</v>
      </c>
      <c r="H73" s="38"/>
      <c r="I73" s="53" t="n">
        <v>0</v>
      </c>
      <c r="J73" s="54" t="n">
        <f aca="false">ROUND(H73*(1+$I$73),2)</f>
        <v>0</v>
      </c>
      <c r="K73" s="55" t="n">
        <f aca="false">ROUND(G73*J73,2)</f>
        <v>0</v>
      </c>
    </row>
    <row r="74" customFormat="false" ht="51.75" hidden="false" customHeight="true" outlineLevel="0" collapsed="false">
      <c r="B74" s="48" t="s">
        <v>155</v>
      </c>
      <c r="C74" s="49" t="s">
        <v>30</v>
      </c>
      <c r="D74" s="49" t="n">
        <v>92223</v>
      </c>
      <c r="E74" s="50" t="s">
        <v>156</v>
      </c>
      <c r="F74" s="51" t="s">
        <v>73</v>
      </c>
      <c r="G74" s="52" t="n">
        <v>154.93</v>
      </c>
      <c r="H74" s="38"/>
      <c r="I74" s="53" t="n">
        <v>0</v>
      </c>
      <c r="J74" s="54" t="n">
        <f aca="false">ROUND(H74*(1+$I$74),2)</f>
        <v>0</v>
      </c>
      <c r="K74" s="55" t="n">
        <f aca="false">ROUND(G74*J74,2)</f>
        <v>0</v>
      </c>
    </row>
    <row r="75" customFormat="false" ht="51.75" hidden="false" customHeight="true" outlineLevel="0" collapsed="false">
      <c r="B75" s="48" t="s">
        <v>157</v>
      </c>
      <c r="C75" s="49" t="s">
        <v>30</v>
      </c>
      <c r="D75" s="63" t="s">
        <v>158</v>
      </c>
      <c r="E75" s="50" t="s">
        <v>159</v>
      </c>
      <c r="F75" s="51" t="s">
        <v>26</v>
      </c>
      <c r="G75" s="52" t="n">
        <v>8</v>
      </c>
      <c r="H75" s="38"/>
      <c r="I75" s="53" t="n">
        <v>0</v>
      </c>
      <c r="J75" s="54" t="n">
        <f aca="false">ROUND(H75*(1+$I$75),2)</f>
        <v>0</v>
      </c>
      <c r="K75" s="55" t="n">
        <f aca="false">ROUND(G75*J75,2)</f>
        <v>0</v>
      </c>
    </row>
    <row r="76" customFormat="false" ht="51.75" hidden="false" customHeight="true" outlineLevel="0" collapsed="false">
      <c r="B76" s="48" t="s">
        <v>160</v>
      </c>
      <c r="C76" s="49" t="s">
        <v>24</v>
      </c>
      <c r="D76" s="49" t="n">
        <v>6023002</v>
      </c>
      <c r="E76" s="50" t="s">
        <v>161</v>
      </c>
      <c r="F76" s="51" t="s">
        <v>26</v>
      </c>
      <c r="G76" s="52" t="n">
        <v>5</v>
      </c>
      <c r="H76" s="38"/>
      <c r="I76" s="53" t="n">
        <v>0</v>
      </c>
      <c r="J76" s="54" t="n">
        <f aca="false">ROUND(H76*(1+$I$76),2)</f>
        <v>0</v>
      </c>
      <c r="K76" s="55" t="n">
        <f aca="false">ROUND(G76*J76,2)</f>
        <v>0</v>
      </c>
    </row>
    <row r="77" customFormat="false" ht="51.75" hidden="false" customHeight="true" outlineLevel="0" collapsed="false">
      <c r="B77" s="48" t="s">
        <v>162</v>
      </c>
      <c r="C77" s="49" t="s">
        <v>30</v>
      </c>
      <c r="D77" s="49" t="n">
        <v>99290</v>
      </c>
      <c r="E77" s="50" t="s">
        <v>163</v>
      </c>
      <c r="F77" s="51" t="s">
        <v>26</v>
      </c>
      <c r="G77" s="52" t="n">
        <v>8</v>
      </c>
      <c r="H77" s="38"/>
      <c r="I77" s="53" t="n">
        <v>0</v>
      </c>
      <c r="J77" s="54" t="n">
        <f aca="false">ROUND(H77*(1+$I$77),2)</f>
        <v>0</v>
      </c>
      <c r="K77" s="55" t="n">
        <f aca="false">ROUND(G77*J77,2)</f>
        <v>0</v>
      </c>
    </row>
    <row r="78" customFormat="false" ht="51.75" hidden="false" customHeight="true" outlineLevel="0" collapsed="false">
      <c r="B78" s="48" t="s">
        <v>164</v>
      </c>
      <c r="C78" s="49" t="s">
        <v>30</v>
      </c>
      <c r="D78" s="49" t="n">
        <v>99318</v>
      </c>
      <c r="E78" s="50" t="s">
        <v>165</v>
      </c>
      <c r="F78" s="51" t="s">
        <v>73</v>
      </c>
      <c r="G78" s="52" t="n">
        <v>6.9</v>
      </c>
      <c r="H78" s="38"/>
      <c r="I78" s="53" t="n">
        <v>0</v>
      </c>
      <c r="J78" s="54" t="n">
        <f aca="false">ROUND(H78*(1+$I$78),2)</f>
        <v>0</v>
      </c>
      <c r="K78" s="55" t="n">
        <f aca="false">ROUND(G78*J78,2)</f>
        <v>0</v>
      </c>
    </row>
    <row r="79" customFormat="false" ht="51.75" hidden="false" customHeight="true" outlineLevel="0" collapsed="false">
      <c r="B79" s="48" t="s">
        <v>166</v>
      </c>
      <c r="C79" s="49" t="s">
        <v>24</v>
      </c>
      <c r="D79" s="49" t="n">
        <v>6020021</v>
      </c>
      <c r="E79" s="50" t="s">
        <v>167</v>
      </c>
      <c r="F79" s="51" t="s">
        <v>26</v>
      </c>
      <c r="G79" s="52" t="n">
        <v>8</v>
      </c>
      <c r="H79" s="38"/>
      <c r="I79" s="53" t="n">
        <v>0</v>
      </c>
      <c r="J79" s="54" t="n">
        <f aca="false">ROUND(H79*(1+$I$79),2)</f>
        <v>0</v>
      </c>
      <c r="K79" s="55" t="n">
        <f aca="false">ROUND(G79*J79,2)</f>
        <v>0</v>
      </c>
    </row>
    <row r="80" customFormat="false" ht="69.75" hidden="false" customHeight="true" outlineLevel="0" collapsed="false">
      <c r="B80" s="48" t="s">
        <v>168</v>
      </c>
      <c r="C80" s="49" t="s">
        <v>30</v>
      </c>
      <c r="D80" s="49" t="s">
        <v>169</v>
      </c>
      <c r="E80" s="50" t="s">
        <v>170</v>
      </c>
      <c r="F80" s="51" t="s">
        <v>58</v>
      </c>
      <c r="G80" s="52" t="n">
        <v>1169.66</v>
      </c>
      <c r="H80" s="38"/>
      <c r="I80" s="53" t="n">
        <v>0</v>
      </c>
      <c r="J80" s="54" t="n">
        <f aca="false">ROUND(H80*(1+$I$80),2)</f>
        <v>0</v>
      </c>
      <c r="K80" s="55" t="n">
        <f aca="false">ROUND(G80*J80,2)</f>
        <v>0</v>
      </c>
    </row>
    <row r="81" customFormat="false" ht="51.75" hidden="false" customHeight="true" outlineLevel="0" collapsed="false">
      <c r="B81" s="48" t="s">
        <v>171</v>
      </c>
      <c r="C81" s="49" t="s">
        <v>30</v>
      </c>
      <c r="D81" s="49" t="s">
        <v>172</v>
      </c>
      <c r="E81" s="50" t="s">
        <v>173</v>
      </c>
      <c r="F81" s="51" t="s">
        <v>58</v>
      </c>
      <c r="G81" s="52" t="n">
        <v>85.84</v>
      </c>
      <c r="H81" s="38"/>
      <c r="I81" s="53" t="n">
        <v>0</v>
      </c>
      <c r="J81" s="54" t="n">
        <f aca="false">ROUND(H81*(1+$I$81),2)</f>
        <v>0</v>
      </c>
      <c r="K81" s="55" t="n">
        <f aca="false">ROUND(G81*J81,2)</f>
        <v>0</v>
      </c>
    </row>
    <row r="82" customFormat="false" ht="51.75" hidden="false" customHeight="true" outlineLevel="0" collapsed="false">
      <c r="B82" s="48" t="s">
        <v>174</v>
      </c>
      <c r="C82" s="49" t="s">
        <v>30</v>
      </c>
      <c r="D82" s="49" t="s">
        <v>137</v>
      </c>
      <c r="E82" s="50" t="s">
        <v>138</v>
      </c>
      <c r="F82" s="51" t="s">
        <v>58</v>
      </c>
      <c r="G82" s="52" t="n">
        <v>85.84</v>
      </c>
      <c r="H82" s="38"/>
      <c r="I82" s="53" t="n">
        <v>0</v>
      </c>
      <c r="J82" s="54" t="n">
        <f aca="false">ROUND(H82*(1+$I$82),2)</f>
        <v>0</v>
      </c>
      <c r="K82" s="55" t="n">
        <f aca="false">ROUND(G82*J82,2)</f>
        <v>0</v>
      </c>
    </row>
    <row r="83" customFormat="false" ht="51.75" hidden="false" customHeight="true" outlineLevel="0" collapsed="false">
      <c r="B83" s="48" t="s">
        <v>175</v>
      </c>
      <c r="C83" s="49" t="s">
        <v>30</v>
      </c>
      <c r="D83" s="63" t="s">
        <v>63</v>
      </c>
      <c r="E83" s="50" t="s">
        <v>64</v>
      </c>
      <c r="F83" s="51" t="s">
        <v>65</v>
      </c>
      <c r="G83" s="52" t="n">
        <v>1657.81</v>
      </c>
      <c r="H83" s="38"/>
      <c r="I83" s="53" t="n">
        <v>0</v>
      </c>
      <c r="J83" s="54" t="n">
        <f aca="false">ROUND(H83*(1+$I$83),2)</f>
        <v>0</v>
      </c>
      <c r="K83" s="55" t="n">
        <f aca="false">ROUND(G83*J83,2)</f>
        <v>0</v>
      </c>
    </row>
    <row r="84" customFormat="false" ht="51.75" hidden="false" customHeight="true" outlineLevel="0" collapsed="false">
      <c r="B84" s="48" t="s">
        <v>176</v>
      </c>
      <c r="C84" s="49" t="s">
        <v>24</v>
      </c>
      <c r="D84" s="49" t="n">
        <v>5027000</v>
      </c>
      <c r="E84" s="50" t="s">
        <v>177</v>
      </c>
      <c r="F84" s="51" t="s">
        <v>32</v>
      </c>
      <c r="G84" s="52" t="n">
        <v>1181.75</v>
      </c>
      <c r="H84" s="38"/>
      <c r="I84" s="53" t="n">
        <v>0</v>
      </c>
      <c r="J84" s="54" t="n">
        <f aca="false">ROUND(H84*(1+$I$84),2)</f>
        <v>0</v>
      </c>
      <c r="K84" s="55" t="n">
        <f aca="false">ROUND(G84*J84,2)</f>
        <v>0</v>
      </c>
    </row>
    <row r="85" customFormat="false" ht="51.75" hidden="false" customHeight="true" outlineLevel="0" collapsed="false">
      <c r="B85" s="48" t="s">
        <v>178</v>
      </c>
      <c r="C85" s="49" t="s">
        <v>24</v>
      </c>
      <c r="D85" s="49" t="n">
        <v>5026000</v>
      </c>
      <c r="E85" s="50" t="s">
        <v>179</v>
      </c>
      <c r="F85" s="51" t="s">
        <v>32</v>
      </c>
      <c r="G85" s="52" t="n">
        <v>1181.75</v>
      </c>
      <c r="H85" s="38"/>
      <c r="I85" s="53" t="n">
        <v>0</v>
      </c>
      <c r="J85" s="54" t="n">
        <f aca="false">ROUND(H85*(1+$I$85),2)</f>
        <v>0</v>
      </c>
      <c r="K85" s="55" t="n">
        <f aca="false">ROUND(G85*J85,2)</f>
        <v>0</v>
      </c>
    </row>
    <row r="86" customFormat="false" ht="51.75" hidden="false" customHeight="true" outlineLevel="0" collapsed="false">
      <c r="B86" s="48" t="s">
        <v>180</v>
      </c>
      <c r="C86" s="49" t="s">
        <v>30</v>
      </c>
      <c r="D86" s="49" t="s">
        <v>181</v>
      </c>
      <c r="E86" s="50" t="s">
        <v>182</v>
      </c>
      <c r="F86" s="51" t="s">
        <v>58</v>
      </c>
      <c r="G86" s="52" t="n">
        <v>28.61</v>
      </c>
      <c r="H86" s="38"/>
      <c r="I86" s="53" t="n">
        <v>0</v>
      </c>
      <c r="J86" s="54" t="n">
        <f aca="false">ROUND(H86*(1+$I$86),2)</f>
        <v>0</v>
      </c>
      <c r="K86" s="55" t="n">
        <f aca="false">ROUND(G86*J86,2)</f>
        <v>0</v>
      </c>
    </row>
    <row r="87" customFormat="false" ht="51.75" hidden="false" customHeight="true" outlineLevel="0" collapsed="false">
      <c r="B87" s="48" t="s">
        <v>183</v>
      </c>
      <c r="C87" s="49" t="s">
        <v>30</v>
      </c>
      <c r="D87" s="49" t="s">
        <v>184</v>
      </c>
      <c r="E87" s="50" t="s">
        <v>185</v>
      </c>
      <c r="F87" s="51" t="s">
        <v>58</v>
      </c>
      <c r="G87" s="52" t="n">
        <v>59.09</v>
      </c>
      <c r="H87" s="38"/>
      <c r="I87" s="53" t="n">
        <v>0</v>
      </c>
      <c r="J87" s="54" t="n">
        <f aca="false">ROUND(H87*(1+$I$87),2)</f>
        <v>0</v>
      </c>
      <c r="K87" s="55" t="n">
        <f aca="false">ROUND(G87*J87,2)</f>
        <v>0</v>
      </c>
    </row>
    <row r="88" customFormat="false" ht="51.75" hidden="false" customHeight="true" outlineLevel="0" collapsed="false">
      <c r="B88" s="48" t="s">
        <v>186</v>
      </c>
      <c r="C88" s="49" t="s">
        <v>30</v>
      </c>
      <c r="D88" s="49" t="n">
        <v>100987</v>
      </c>
      <c r="E88" s="50" t="s">
        <v>187</v>
      </c>
      <c r="F88" s="51" t="s">
        <v>58</v>
      </c>
      <c r="G88" s="52" t="n">
        <v>87.7</v>
      </c>
      <c r="H88" s="38"/>
      <c r="I88" s="53" t="n">
        <v>0</v>
      </c>
      <c r="J88" s="54" t="n">
        <f aca="false">ROUND(H88*(1+$I$88),2)</f>
        <v>0</v>
      </c>
      <c r="K88" s="55" t="n">
        <f aca="false">ROUND(G88*J88,2)</f>
        <v>0</v>
      </c>
    </row>
    <row r="89" customFormat="false" ht="51.75" hidden="false" customHeight="true" outlineLevel="0" collapsed="false">
      <c r="B89" s="48" t="s">
        <v>188</v>
      </c>
      <c r="C89" s="49" t="s">
        <v>30</v>
      </c>
      <c r="D89" s="63" t="s">
        <v>63</v>
      </c>
      <c r="E89" s="50" t="s">
        <v>64</v>
      </c>
      <c r="F89" s="51" t="s">
        <v>65</v>
      </c>
      <c r="G89" s="52" t="n">
        <v>877.01</v>
      </c>
      <c r="H89" s="38"/>
      <c r="I89" s="53" t="n">
        <v>0</v>
      </c>
      <c r="J89" s="54" t="n">
        <f aca="false">ROUND(H89*(1+$I$89),2)</f>
        <v>0</v>
      </c>
      <c r="K89" s="55" t="n">
        <f aca="false">ROUND(G89*J89,2)</f>
        <v>0</v>
      </c>
    </row>
    <row r="90" customFormat="false" ht="51.75" hidden="false" customHeight="true" outlineLevel="0" collapsed="false">
      <c r="B90" s="48" t="s">
        <v>189</v>
      </c>
      <c r="C90" s="49" t="s">
        <v>30</v>
      </c>
      <c r="D90" s="49" t="n">
        <v>100324</v>
      </c>
      <c r="E90" s="50" t="s">
        <v>151</v>
      </c>
      <c r="F90" s="51" t="s">
        <v>58</v>
      </c>
      <c r="G90" s="52" t="n">
        <v>17.46</v>
      </c>
      <c r="H90" s="38"/>
      <c r="I90" s="53" t="n">
        <v>0</v>
      </c>
      <c r="J90" s="54" t="n">
        <f aca="false">ROUND(H90*(1+$I$90),2)</f>
        <v>0</v>
      </c>
      <c r="K90" s="55" t="n">
        <f aca="false">ROUND(G90*J90,2)</f>
        <v>0</v>
      </c>
    </row>
    <row r="91" customFormat="false" ht="31.5" hidden="false" customHeight="false" outlineLevel="0" collapsed="false">
      <c r="B91" s="48" t="s">
        <v>190</v>
      </c>
      <c r="C91" s="49" t="s">
        <v>30</v>
      </c>
      <c r="D91" s="63" t="n">
        <v>94283</v>
      </c>
      <c r="E91" s="50" t="s">
        <v>191</v>
      </c>
      <c r="F91" s="51" t="s">
        <v>73</v>
      </c>
      <c r="G91" s="52" t="n">
        <v>28.6</v>
      </c>
      <c r="H91" s="38"/>
      <c r="I91" s="53" t="n">
        <v>0</v>
      </c>
      <c r="J91" s="54" t="n">
        <f aca="false">ROUND(H91*(1+$I$91),2)</f>
        <v>0</v>
      </c>
      <c r="K91" s="55" t="n">
        <f aca="false">ROUND(G91*J91,2)</f>
        <v>0</v>
      </c>
    </row>
    <row r="92" customFormat="false" ht="32.25" hidden="false" customHeight="true" outlineLevel="0" collapsed="false">
      <c r="B92" s="48" t="s">
        <v>192</v>
      </c>
      <c r="C92" s="49" t="s">
        <v>30</v>
      </c>
      <c r="D92" s="63" t="s">
        <v>193</v>
      </c>
      <c r="E92" s="50" t="s">
        <v>194</v>
      </c>
      <c r="F92" s="51" t="s">
        <v>73</v>
      </c>
      <c r="G92" s="52" t="n">
        <v>30.96</v>
      </c>
      <c r="H92" s="38"/>
      <c r="I92" s="53" t="n">
        <v>0</v>
      </c>
      <c r="J92" s="54" t="n">
        <f aca="false">ROUND(H92*(1+$I$92),2)</f>
        <v>0</v>
      </c>
      <c r="K92" s="55" t="n">
        <f aca="false">ROUND(G92*J92,2)</f>
        <v>0</v>
      </c>
    </row>
    <row r="93" customFormat="false" ht="32.25" hidden="false" customHeight="true" outlineLevel="0" collapsed="false">
      <c r="B93" s="48" t="s">
        <v>195</v>
      </c>
      <c r="C93" s="49" t="s">
        <v>30</v>
      </c>
      <c r="D93" s="63" t="n">
        <v>94990</v>
      </c>
      <c r="E93" s="50" t="s">
        <v>196</v>
      </c>
      <c r="F93" s="51" t="s">
        <v>58</v>
      </c>
      <c r="G93" s="52" t="n">
        <v>13.08</v>
      </c>
      <c r="H93" s="38"/>
      <c r="I93" s="53" t="n">
        <v>0</v>
      </c>
      <c r="J93" s="54" t="n">
        <f aca="false">ROUND(H93*(1+$I$93),2)</f>
        <v>0</v>
      </c>
      <c r="K93" s="55" t="n">
        <f aca="false">ROUND(G93*J93,2)</f>
        <v>0</v>
      </c>
    </row>
    <row r="94" customFormat="false" ht="38.25" hidden="false" customHeight="true" outlineLevel="0" collapsed="false">
      <c r="B94" s="67"/>
      <c r="C94" s="67"/>
      <c r="D94" s="67"/>
      <c r="E94" s="72" t="s">
        <v>197</v>
      </c>
      <c r="F94" s="69"/>
      <c r="G94" s="69"/>
      <c r="H94" s="70"/>
      <c r="I94" s="71"/>
      <c r="J94" s="70"/>
      <c r="K94" s="70" t="n">
        <f aca="false">SUM(K95:K144)</f>
        <v>0</v>
      </c>
    </row>
    <row r="95" customFormat="false" ht="51.75" hidden="false" customHeight="true" outlineLevel="0" collapsed="false">
      <c r="B95" s="48" t="s">
        <v>198</v>
      </c>
      <c r="C95" s="49" t="s">
        <v>30</v>
      </c>
      <c r="D95" s="49" t="s">
        <v>126</v>
      </c>
      <c r="E95" s="50" t="s">
        <v>127</v>
      </c>
      <c r="F95" s="51" t="s">
        <v>32</v>
      </c>
      <c r="G95" s="52" t="n">
        <v>217.56</v>
      </c>
      <c r="H95" s="38"/>
      <c r="I95" s="53" t="n">
        <v>0</v>
      </c>
      <c r="J95" s="54" t="n">
        <f aca="false">ROUND(H95*(1+$I$95),2)</f>
        <v>0</v>
      </c>
      <c r="K95" s="55" t="n">
        <f aca="false">ROUND(G95*J95,2)</f>
        <v>0</v>
      </c>
    </row>
    <row r="96" customFormat="false" ht="51.75" hidden="false" customHeight="true" outlineLevel="0" collapsed="false">
      <c r="B96" s="48" t="s">
        <v>199</v>
      </c>
      <c r="C96" s="49" t="s">
        <v>30</v>
      </c>
      <c r="D96" s="49" t="n">
        <v>104790</v>
      </c>
      <c r="E96" s="50" t="s">
        <v>129</v>
      </c>
      <c r="F96" s="51" t="s">
        <v>58</v>
      </c>
      <c r="G96" s="52" t="n">
        <v>10.94</v>
      </c>
      <c r="H96" s="38"/>
      <c r="I96" s="53" t="n">
        <v>0</v>
      </c>
      <c r="J96" s="54" t="n">
        <f aca="false">ROUND(H96*(1+$I$96),2)</f>
        <v>0</v>
      </c>
      <c r="K96" s="55" t="n">
        <f aca="false">ROUND(G96*J96,2)</f>
        <v>0</v>
      </c>
    </row>
    <row r="97" customFormat="false" ht="51.75" hidden="false" customHeight="true" outlineLevel="0" collapsed="false">
      <c r="B97" s="48" t="s">
        <v>200</v>
      </c>
      <c r="C97" s="49" t="s">
        <v>30</v>
      </c>
      <c r="D97" s="49" t="s">
        <v>60</v>
      </c>
      <c r="E97" s="50" t="s">
        <v>61</v>
      </c>
      <c r="F97" s="51" t="s">
        <v>58</v>
      </c>
      <c r="G97" s="52" t="n">
        <v>54.46</v>
      </c>
      <c r="H97" s="38"/>
      <c r="I97" s="53" t="n">
        <v>0</v>
      </c>
      <c r="J97" s="54" t="n">
        <f aca="false">ROUND(H97*(1+$I$97),2)</f>
        <v>0</v>
      </c>
      <c r="K97" s="55" t="n">
        <f aca="false">ROUND(G97*J97,2)</f>
        <v>0</v>
      </c>
    </row>
    <row r="98" customFormat="false" ht="60.75" hidden="false" customHeight="true" outlineLevel="0" collapsed="false">
      <c r="B98" s="48" t="s">
        <v>201</v>
      </c>
      <c r="C98" s="49" t="s">
        <v>30</v>
      </c>
      <c r="D98" s="49" t="s">
        <v>134</v>
      </c>
      <c r="E98" s="50" t="s">
        <v>135</v>
      </c>
      <c r="F98" s="51" t="s">
        <v>58</v>
      </c>
      <c r="G98" s="52" t="n">
        <v>518.35</v>
      </c>
      <c r="H98" s="38"/>
      <c r="I98" s="53" t="n">
        <v>0</v>
      </c>
      <c r="J98" s="54" t="n">
        <f aca="false">ROUND(H98*(1+$I$98),2)</f>
        <v>0</v>
      </c>
      <c r="K98" s="55" t="n">
        <f aca="false">ROUND(G98*J98,2)</f>
        <v>0</v>
      </c>
    </row>
    <row r="99" customFormat="false" ht="51.75" hidden="false" customHeight="true" outlineLevel="0" collapsed="false">
      <c r="B99" s="48" t="s">
        <v>202</v>
      </c>
      <c r="C99" s="49" t="s">
        <v>30</v>
      </c>
      <c r="D99" s="49" t="s">
        <v>137</v>
      </c>
      <c r="E99" s="50" t="s">
        <v>138</v>
      </c>
      <c r="F99" s="51" t="s">
        <v>58</v>
      </c>
      <c r="G99" s="52" t="n">
        <v>122.21</v>
      </c>
      <c r="H99" s="38"/>
      <c r="I99" s="53" t="n">
        <v>0</v>
      </c>
      <c r="J99" s="54" t="n">
        <f aca="false">ROUND(H99*(1+$I$99),2)</f>
        <v>0</v>
      </c>
      <c r="K99" s="55" t="n">
        <f aca="false">ROUND(G99*J99,2)</f>
        <v>0</v>
      </c>
    </row>
    <row r="100" customFormat="false" ht="51.75" hidden="false" customHeight="true" outlineLevel="0" collapsed="false">
      <c r="B100" s="48" t="s">
        <v>203</v>
      </c>
      <c r="C100" s="49" t="s">
        <v>30</v>
      </c>
      <c r="D100" s="63" t="s">
        <v>63</v>
      </c>
      <c r="E100" s="50" t="s">
        <v>64</v>
      </c>
      <c r="F100" s="51" t="s">
        <v>65</v>
      </c>
      <c r="G100" s="52" t="n">
        <v>2462.29</v>
      </c>
      <c r="H100" s="38"/>
      <c r="I100" s="53" t="n">
        <v>0</v>
      </c>
      <c r="J100" s="54" t="n">
        <f aca="false">ROUND(H100*(1+$I$100),2)</f>
        <v>0</v>
      </c>
      <c r="K100" s="55" t="n">
        <f aca="false">ROUND(G100*J100,2)</f>
        <v>0</v>
      </c>
    </row>
    <row r="101" customFormat="false" ht="51.75" hidden="false" customHeight="true" outlineLevel="0" collapsed="false">
      <c r="B101" s="48" t="s">
        <v>204</v>
      </c>
      <c r="C101" s="49" t="s">
        <v>24</v>
      </c>
      <c r="D101" s="49" t="n">
        <v>4064000</v>
      </c>
      <c r="E101" s="50" t="s">
        <v>67</v>
      </c>
      <c r="F101" s="51" t="s">
        <v>68</v>
      </c>
      <c r="G101" s="52" t="n">
        <v>195.54</v>
      </c>
      <c r="H101" s="38"/>
      <c r="I101" s="64" t="n">
        <v>0</v>
      </c>
      <c r="J101" s="65" t="n">
        <f aca="false">ROUND(H101*(1+$I$101),2)</f>
        <v>0</v>
      </c>
      <c r="K101" s="55" t="n">
        <f aca="false">ROUND(G101*J101,2)</f>
        <v>0</v>
      </c>
    </row>
    <row r="102" customFormat="false" ht="51.75" hidden="false" customHeight="true" outlineLevel="0" collapsed="false">
      <c r="B102" s="48" t="s">
        <v>205</v>
      </c>
      <c r="C102" s="49" t="s">
        <v>24</v>
      </c>
      <c r="D102" s="49" t="n">
        <v>4063000</v>
      </c>
      <c r="E102" s="50" t="s">
        <v>142</v>
      </c>
      <c r="F102" s="51" t="s">
        <v>68</v>
      </c>
      <c r="G102" s="52" t="n">
        <v>87.02</v>
      </c>
      <c r="H102" s="38"/>
      <c r="I102" s="64" t="n">
        <v>0</v>
      </c>
      <c r="J102" s="65" t="n">
        <f aca="false">ROUND(H102*(1+$I$102),2)</f>
        <v>0</v>
      </c>
      <c r="K102" s="55" t="n">
        <f aca="false">ROUND(G102*J102,2)</f>
        <v>0</v>
      </c>
    </row>
    <row r="103" customFormat="false" ht="51.75" hidden="false" customHeight="true" outlineLevel="0" collapsed="false">
      <c r="B103" s="48" t="s">
        <v>206</v>
      </c>
      <c r="C103" s="49" t="s">
        <v>30</v>
      </c>
      <c r="D103" s="49" t="s">
        <v>144</v>
      </c>
      <c r="E103" s="50" t="s">
        <v>145</v>
      </c>
      <c r="F103" s="51" t="s">
        <v>32</v>
      </c>
      <c r="G103" s="52" t="n">
        <v>352.8</v>
      </c>
      <c r="H103" s="38"/>
      <c r="I103" s="53" t="n">
        <v>0</v>
      </c>
      <c r="J103" s="54" t="n">
        <f aca="false">ROUND(H103*(1+$I$103),2)</f>
        <v>0</v>
      </c>
      <c r="K103" s="55" t="n">
        <f aca="false">ROUND(G103*J103,2)</f>
        <v>0</v>
      </c>
    </row>
    <row r="104" customFormat="false" ht="51.75" hidden="false" customHeight="true" outlineLevel="0" collapsed="false">
      <c r="B104" s="48" t="s">
        <v>207</v>
      </c>
      <c r="C104" s="49" t="s">
        <v>30</v>
      </c>
      <c r="D104" s="49" t="s">
        <v>98</v>
      </c>
      <c r="E104" s="50" t="s">
        <v>99</v>
      </c>
      <c r="F104" s="51" t="s">
        <v>32</v>
      </c>
      <c r="G104" s="52" t="n">
        <v>181.56</v>
      </c>
      <c r="H104" s="38"/>
      <c r="I104" s="53" t="n">
        <v>0</v>
      </c>
      <c r="J104" s="54" t="n">
        <f aca="false">ROUND(H104*(1+$I$104),2)</f>
        <v>0</v>
      </c>
      <c r="K104" s="55" t="n">
        <f aca="false">ROUND(G104*J104,2)</f>
        <v>0</v>
      </c>
    </row>
    <row r="105" customFormat="false" ht="51.75" hidden="false" customHeight="true" outlineLevel="0" collapsed="false">
      <c r="B105" s="48" t="s">
        <v>208</v>
      </c>
      <c r="C105" s="49" t="s">
        <v>30</v>
      </c>
      <c r="D105" s="49" t="n">
        <v>100324</v>
      </c>
      <c r="E105" s="50" t="s">
        <v>151</v>
      </c>
      <c r="F105" s="51" t="s">
        <v>58</v>
      </c>
      <c r="G105" s="52" t="n">
        <v>6.97</v>
      </c>
      <c r="H105" s="38"/>
      <c r="I105" s="53" t="n">
        <v>0</v>
      </c>
      <c r="J105" s="54" t="n">
        <f aca="false">ROUND(H105*(1+$I$105),2)</f>
        <v>0</v>
      </c>
      <c r="K105" s="55" t="n">
        <f aca="false">ROUND(G105*J105,2)</f>
        <v>0</v>
      </c>
    </row>
    <row r="106" customFormat="false" ht="51.75" hidden="false" customHeight="true" outlineLevel="0" collapsed="false">
      <c r="B106" s="48" t="s">
        <v>209</v>
      </c>
      <c r="C106" s="49" t="s">
        <v>24</v>
      </c>
      <c r="D106" s="49" t="n">
        <v>6006000</v>
      </c>
      <c r="E106" s="50" t="s">
        <v>111</v>
      </c>
      <c r="F106" s="51" t="s">
        <v>58</v>
      </c>
      <c r="G106" s="52" t="n">
        <v>2.28</v>
      </c>
      <c r="H106" s="38"/>
      <c r="I106" s="53" t="n">
        <v>0</v>
      </c>
      <c r="J106" s="54" t="n">
        <f aca="false">ROUND(H106*(1+$I$106),2)</f>
        <v>0</v>
      </c>
      <c r="K106" s="55" t="n">
        <f aca="false">ROUND(G106*J106,2)</f>
        <v>0</v>
      </c>
    </row>
    <row r="107" customFormat="false" ht="51.75" hidden="false" customHeight="true" outlineLevel="0" collapsed="false">
      <c r="B107" s="48" t="s">
        <v>210</v>
      </c>
      <c r="C107" s="49" t="s">
        <v>30</v>
      </c>
      <c r="D107" s="49" t="n">
        <v>92220</v>
      </c>
      <c r="E107" s="50" t="s">
        <v>211</v>
      </c>
      <c r="F107" s="51" t="s">
        <v>73</v>
      </c>
      <c r="G107" s="52" t="n">
        <v>15.23</v>
      </c>
      <c r="H107" s="38"/>
      <c r="I107" s="53" t="n">
        <v>0</v>
      </c>
      <c r="J107" s="54" t="n">
        <f aca="false">ROUND(H107*(1+$I$107),2)</f>
        <v>0</v>
      </c>
      <c r="K107" s="55" t="n">
        <f aca="false">ROUND(G107*J107,2)</f>
        <v>0</v>
      </c>
    </row>
    <row r="108" customFormat="false" ht="51.75" hidden="false" customHeight="true" outlineLevel="0" collapsed="false">
      <c r="B108" s="48" t="s">
        <v>212</v>
      </c>
      <c r="C108" s="49" t="s">
        <v>30</v>
      </c>
      <c r="D108" s="49" t="s">
        <v>213</v>
      </c>
      <c r="E108" s="50" t="s">
        <v>154</v>
      </c>
      <c r="F108" s="51" t="s">
        <v>73</v>
      </c>
      <c r="G108" s="52" t="n">
        <v>86.48</v>
      </c>
      <c r="H108" s="38"/>
      <c r="I108" s="53" t="n">
        <v>0</v>
      </c>
      <c r="J108" s="54" t="n">
        <f aca="false">ROUND(H108*(1+$I$108),2)</f>
        <v>0</v>
      </c>
      <c r="K108" s="55" t="n">
        <f aca="false">ROUND(G108*J108,2)</f>
        <v>0</v>
      </c>
    </row>
    <row r="109" customFormat="false" ht="51.75" hidden="false" customHeight="true" outlineLevel="0" collapsed="false">
      <c r="B109" s="48" t="s">
        <v>214</v>
      </c>
      <c r="C109" s="49" t="s">
        <v>30</v>
      </c>
      <c r="D109" s="63" t="s">
        <v>158</v>
      </c>
      <c r="E109" s="50" t="s">
        <v>159</v>
      </c>
      <c r="F109" s="51" t="s">
        <v>26</v>
      </c>
      <c r="G109" s="52" t="n">
        <v>8</v>
      </c>
      <c r="H109" s="38"/>
      <c r="I109" s="53" t="n">
        <v>0</v>
      </c>
      <c r="J109" s="54" t="n">
        <f aca="false">ROUND(H109*(1+$I$109),2)</f>
        <v>0</v>
      </c>
      <c r="K109" s="55" t="n">
        <f aca="false">ROUND(G109*J109,2)</f>
        <v>0</v>
      </c>
    </row>
    <row r="110" customFormat="false" ht="51.75" hidden="false" customHeight="true" outlineLevel="0" collapsed="false">
      <c r="B110" s="48" t="s">
        <v>215</v>
      </c>
      <c r="C110" s="49" t="s">
        <v>30</v>
      </c>
      <c r="D110" s="49" t="n">
        <v>99290</v>
      </c>
      <c r="E110" s="50" t="s">
        <v>163</v>
      </c>
      <c r="F110" s="51" t="s">
        <v>26</v>
      </c>
      <c r="G110" s="52" t="n">
        <v>5</v>
      </c>
      <c r="H110" s="38"/>
      <c r="I110" s="53" t="n">
        <v>0</v>
      </c>
      <c r="J110" s="54" t="n">
        <f aca="false">ROUND(H110*(1+$I$110),2)</f>
        <v>0</v>
      </c>
      <c r="K110" s="55" t="n">
        <f aca="false">ROUND(G110*J110,2)</f>
        <v>0</v>
      </c>
    </row>
    <row r="111" customFormat="false" ht="51.75" hidden="false" customHeight="true" outlineLevel="0" collapsed="false">
      <c r="B111" s="48" t="s">
        <v>216</v>
      </c>
      <c r="C111" s="49" t="s">
        <v>30</v>
      </c>
      <c r="D111" s="49" t="n">
        <v>99318</v>
      </c>
      <c r="E111" s="50" t="s">
        <v>165</v>
      </c>
      <c r="F111" s="51" t="s">
        <v>73</v>
      </c>
      <c r="G111" s="52" t="n">
        <v>2.4</v>
      </c>
      <c r="H111" s="38"/>
      <c r="I111" s="53" t="n">
        <v>0</v>
      </c>
      <c r="J111" s="54" t="n">
        <f aca="false">ROUND(H111*(1+$I$111),2)</f>
        <v>0</v>
      </c>
      <c r="K111" s="55" t="n">
        <f aca="false">ROUND(G111*J111,2)</f>
        <v>0</v>
      </c>
    </row>
    <row r="112" customFormat="false" ht="51.75" hidden="false" customHeight="true" outlineLevel="0" collapsed="false">
      <c r="B112" s="48" t="s">
        <v>217</v>
      </c>
      <c r="C112" s="49" t="s">
        <v>24</v>
      </c>
      <c r="D112" s="49" t="n">
        <v>6020021</v>
      </c>
      <c r="E112" s="50" t="s">
        <v>167</v>
      </c>
      <c r="F112" s="51" t="s">
        <v>26</v>
      </c>
      <c r="G112" s="52" t="n">
        <v>5</v>
      </c>
      <c r="H112" s="38"/>
      <c r="I112" s="53" t="n">
        <v>0</v>
      </c>
      <c r="J112" s="54" t="n">
        <f aca="false">ROUND(H112*(1+$I$112),2)</f>
        <v>0</v>
      </c>
      <c r="K112" s="55" t="n">
        <f aca="false">ROUND(G112*J112,2)</f>
        <v>0</v>
      </c>
    </row>
    <row r="113" customFormat="false" ht="64.5" hidden="false" customHeight="true" outlineLevel="0" collapsed="false">
      <c r="B113" s="48" t="s">
        <v>218</v>
      </c>
      <c r="C113" s="49" t="s">
        <v>30</v>
      </c>
      <c r="D113" s="49" t="s">
        <v>169</v>
      </c>
      <c r="E113" s="50" t="s">
        <v>170</v>
      </c>
      <c r="F113" s="51" t="s">
        <v>58</v>
      </c>
      <c r="G113" s="52" t="n">
        <v>396.14</v>
      </c>
      <c r="H113" s="38"/>
      <c r="I113" s="53" t="n">
        <v>0</v>
      </c>
      <c r="J113" s="54" t="n">
        <f aca="false">ROUND(H113*(1+$I$113),2)</f>
        <v>0</v>
      </c>
      <c r="K113" s="55" t="n">
        <f aca="false">ROUND(G113*J113,2)</f>
        <v>0</v>
      </c>
    </row>
    <row r="114" customFormat="false" ht="51.75" hidden="false" customHeight="true" outlineLevel="0" collapsed="false">
      <c r="B114" s="48" t="s">
        <v>219</v>
      </c>
      <c r="C114" s="49" t="s">
        <v>30</v>
      </c>
      <c r="D114" s="49" t="s">
        <v>172</v>
      </c>
      <c r="E114" s="50" t="s">
        <v>173</v>
      </c>
      <c r="F114" s="51" t="s">
        <v>58</v>
      </c>
      <c r="G114" s="52" t="n">
        <v>32.63</v>
      </c>
      <c r="H114" s="38"/>
      <c r="I114" s="53" t="n">
        <v>0</v>
      </c>
      <c r="J114" s="54" t="n">
        <f aca="false">ROUND(H114*(1+$I$114),2)</f>
        <v>0</v>
      </c>
      <c r="K114" s="55" t="n">
        <f aca="false">ROUND(G114*J114,2)</f>
        <v>0</v>
      </c>
    </row>
    <row r="115" customFormat="false" ht="51.75" hidden="false" customHeight="true" outlineLevel="0" collapsed="false">
      <c r="B115" s="48" t="s">
        <v>220</v>
      </c>
      <c r="C115" s="49" t="s">
        <v>30</v>
      </c>
      <c r="D115" s="49" t="s">
        <v>137</v>
      </c>
      <c r="E115" s="50" t="s">
        <v>138</v>
      </c>
      <c r="F115" s="51" t="s">
        <v>58</v>
      </c>
      <c r="G115" s="52" t="n">
        <v>32.63</v>
      </c>
      <c r="H115" s="38"/>
      <c r="I115" s="53" t="n">
        <v>0</v>
      </c>
      <c r="J115" s="54" t="n">
        <f aca="false">ROUND(H115*(1+$I$115),2)</f>
        <v>0</v>
      </c>
      <c r="K115" s="55" t="n">
        <f aca="false">ROUND(G115*J115,2)</f>
        <v>0</v>
      </c>
    </row>
    <row r="116" customFormat="false" ht="51.75" hidden="false" customHeight="true" outlineLevel="0" collapsed="false">
      <c r="B116" s="48" t="s">
        <v>221</v>
      </c>
      <c r="C116" s="49" t="s">
        <v>30</v>
      </c>
      <c r="D116" s="63" t="s">
        <v>63</v>
      </c>
      <c r="E116" s="50" t="s">
        <v>64</v>
      </c>
      <c r="F116" s="51" t="s">
        <v>65</v>
      </c>
      <c r="G116" s="52" t="n">
        <v>630.23</v>
      </c>
      <c r="H116" s="38"/>
      <c r="I116" s="53" t="n">
        <v>0</v>
      </c>
      <c r="J116" s="54" t="n">
        <f aca="false">ROUND(H116*(1+$I$116),2)</f>
        <v>0</v>
      </c>
      <c r="K116" s="55" t="n">
        <f aca="false">ROUND(G116*J116,2)</f>
        <v>0</v>
      </c>
    </row>
    <row r="117" customFormat="false" ht="51.75" hidden="false" customHeight="true" outlineLevel="0" collapsed="false">
      <c r="B117" s="48" t="s">
        <v>222</v>
      </c>
      <c r="C117" s="49" t="s">
        <v>24</v>
      </c>
      <c r="D117" s="49" t="n">
        <v>5027000</v>
      </c>
      <c r="E117" s="50" t="s">
        <v>177</v>
      </c>
      <c r="F117" s="51" t="s">
        <v>32</v>
      </c>
      <c r="G117" s="52" t="n">
        <v>296.01</v>
      </c>
      <c r="H117" s="38"/>
      <c r="I117" s="53" t="n">
        <v>0</v>
      </c>
      <c r="J117" s="54" t="n">
        <f aca="false">ROUND(H117*(1+$I$117),2)</f>
        <v>0</v>
      </c>
      <c r="K117" s="55" t="n">
        <f aca="false">ROUND(G117*J117,2)</f>
        <v>0</v>
      </c>
    </row>
    <row r="118" customFormat="false" ht="51.75" hidden="false" customHeight="true" outlineLevel="0" collapsed="false">
      <c r="B118" s="48" t="s">
        <v>223</v>
      </c>
      <c r="C118" s="49" t="s">
        <v>24</v>
      </c>
      <c r="D118" s="49" t="n">
        <v>5026000</v>
      </c>
      <c r="E118" s="50" t="s">
        <v>179</v>
      </c>
      <c r="F118" s="51" t="s">
        <v>32</v>
      </c>
      <c r="G118" s="52" t="n">
        <v>296.01</v>
      </c>
      <c r="H118" s="38"/>
      <c r="I118" s="53" t="n">
        <v>0</v>
      </c>
      <c r="J118" s="54" t="n">
        <f aca="false">ROUND(H118*(1+$I$118),2)</f>
        <v>0</v>
      </c>
      <c r="K118" s="55" t="n">
        <f aca="false">ROUND(G118*J118,2)</f>
        <v>0</v>
      </c>
    </row>
    <row r="119" customFormat="false" ht="51.75" hidden="false" customHeight="true" outlineLevel="0" collapsed="false">
      <c r="B119" s="48" t="s">
        <v>224</v>
      </c>
      <c r="C119" s="49" t="s">
        <v>30</v>
      </c>
      <c r="D119" s="49" t="s">
        <v>181</v>
      </c>
      <c r="E119" s="50" t="s">
        <v>182</v>
      </c>
      <c r="F119" s="51" t="s">
        <v>58</v>
      </c>
      <c r="G119" s="52" t="n">
        <v>10.88</v>
      </c>
      <c r="H119" s="38"/>
      <c r="I119" s="53" t="n">
        <v>0</v>
      </c>
      <c r="J119" s="54" t="n">
        <f aca="false">ROUND(H119*(1+$I$120),2)</f>
        <v>0</v>
      </c>
      <c r="K119" s="55" t="n">
        <f aca="false">ROUND(G119*J119,2)</f>
        <v>0</v>
      </c>
    </row>
    <row r="120" customFormat="false" ht="51.75" hidden="false" customHeight="true" outlineLevel="0" collapsed="false">
      <c r="B120" s="48" t="s">
        <v>225</v>
      </c>
      <c r="C120" s="49" t="s">
        <v>30</v>
      </c>
      <c r="D120" s="49" t="s">
        <v>184</v>
      </c>
      <c r="E120" s="50" t="s">
        <v>185</v>
      </c>
      <c r="F120" s="51" t="s">
        <v>58</v>
      </c>
      <c r="G120" s="52" t="n">
        <v>14.8</v>
      </c>
      <c r="H120" s="38"/>
      <c r="I120" s="53" t="n">
        <v>0</v>
      </c>
      <c r="J120" s="54" t="n">
        <f aca="false">ROUND(H120*(1+$I$120),2)</f>
        <v>0</v>
      </c>
      <c r="K120" s="55" t="n">
        <f aca="false">ROUND(G120*J120,2)</f>
        <v>0</v>
      </c>
    </row>
    <row r="121" customFormat="false" ht="51.75" hidden="false" customHeight="true" outlineLevel="0" collapsed="false">
      <c r="B121" s="48" t="s">
        <v>226</v>
      </c>
      <c r="C121" s="49" t="s">
        <v>30</v>
      </c>
      <c r="D121" s="49" t="n">
        <v>100987</v>
      </c>
      <c r="E121" s="50" t="s">
        <v>187</v>
      </c>
      <c r="F121" s="51" t="s">
        <v>58</v>
      </c>
      <c r="G121" s="52" t="n">
        <v>25.68</v>
      </c>
      <c r="H121" s="38"/>
      <c r="I121" s="53" t="n">
        <v>0</v>
      </c>
      <c r="J121" s="54" t="n">
        <f aca="false">ROUND(H121*(1+$I$121),2)</f>
        <v>0</v>
      </c>
      <c r="K121" s="55" t="n">
        <f aca="false">ROUND(G121*J121,2)</f>
        <v>0</v>
      </c>
    </row>
    <row r="122" customFormat="false" ht="52.5" hidden="false" customHeight="true" outlineLevel="0" collapsed="false">
      <c r="B122" s="48" t="s">
        <v>227</v>
      </c>
      <c r="C122" s="49" t="s">
        <v>30</v>
      </c>
      <c r="D122" s="63" t="s">
        <v>63</v>
      </c>
      <c r="E122" s="50" t="s">
        <v>64</v>
      </c>
      <c r="F122" s="51" t="s">
        <v>65</v>
      </c>
      <c r="G122" s="52" t="n">
        <v>256.78</v>
      </c>
      <c r="H122" s="38"/>
      <c r="I122" s="53" t="n">
        <v>0</v>
      </c>
      <c r="J122" s="54" t="n">
        <f aca="false">ROUND(H122*(1+$I$122),2)</f>
        <v>0</v>
      </c>
      <c r="K122" s="55" t="n">
        <f aca="false">ROUND(G122*J122,2)</f>
        <v>0</v>
      </c>
    </row>
    <row r="123" customFormat="false" ht="47.25" hidden="false" customHeight="false" outlineLevel="0" collapsed="false">
      <c r="B123" s="48" t="s">
        <v>228</v>
      </c>
      <c r="C123" s="66" t="s">
        <v>30</v>
      </c>
      <c r="D123" s="66" t="n">
        <v>101802</v>
      </c>
      <c r="E123" s="50" t="s">
        <v>229</v>
      </c>
      <c r="F123" s="51" t="s">
        <v>26</v>
      </c>
      <c r="G123" s="52" t="n">
        <v>2</v>
      </c>
      <c r="H123" s="38"/>
      <c r="I123" s="53" t="n">
        <v>0</v>
      </c>
      <c r="J123" s="54" t="n">
        <f aca="false">ROUND(H123*(1+$I$123),2)</f>
        <v>0</v>
      </c>
      <c r="K123" s="55" t="n">
        <f aca="false">ROUND(G123*J123,2)</f>
        <v>0</v>
      </c>
    </row>
    <row r="124" customFormat="false" ht="51.75" hidden="false" customHeight="true" outlineLevel="0" collapsed="false">
      <c r="B124" s="48" t="s">
        <v>230</v>
      </c>
      <c r="C124" s="66" t="s">
        <v>231</v>
      </c>
      <c r="D124" s="66" t="n">
        <v>1</v>
      </c>
      <c r="E124" s="50" t="s">
        <v>232</v>
      </c>
      <c r="F124" s="51" t="s">
        <v>73</v>
      </c>
      <c r="G124" s="52" t="n">
        <v>24</v>
      </c>
      <c r="H124" s="38"/>
      <c r="I124" s="53" t="n">
        <v>0</v>
      </c>
      <c r="J124" s="54" t="n">
        <f aca="false">ROUND(H124*(1+$I$124),2)</f>
        <v>0</v>
      </c>
      <c r="K124" s="55" t="n">
        <f aca="false">ROUND(G124*J124,2)</f>
        <v>0</v>
      </c>
    </row>
    <row r="125" customFormat="false" ht="44.25" hidden="false" customHeight="true" outlineLevel="0" collapsed="false">
      <c r="B125" s="48" t="s">
        <v>233</v>
      </c>
      <c r="C125" s="66" t="s">
        <v>30</v>
      </c>
      <c r="D125" s="66" t="n">
        <v>95584</v>
      </c>
      <c r="E125" s="50" t="s">
        <v>234</v>
      </c>
      <c r="F125" s="51" t="s">
        <v>78</v>
      </c>
      <c r="G125" s="52" t="n">
        <v>31.75</v>
      </c>
      <c r="H125" s="38"/>
      <c r="I125" s="53" t="n">
        <v>0</v>
      </c>
      <c r="J125" s="54" t="n">
        <f aca="false">ROUND(H125*(1+$I$125),2)</f>
        <v>0</v>
      </c>
      <c r="K125" s="55" t="n">
        <f aca="false">ROUND(G125*J125,2)</f>
        <v>0</v>
      </c>
    </row>
    <row r="126" customFormat="false" ht="28.5" hidden="false" customHeight="true" outlineLevel="0" collapsed="false">
      <c r="B126" s="48" t="s">
        <v>235</v>
      </c>
      <c r="C126" s="66" t="s">
        <v>30</v>
      </c>
      <c r="D126" s="66" t="n">
        <v>95578</v>
      </c>
      <c r="E126" s="50" t="s">
        <v>236</v>
      </c>
      <c r="F126" s="51" t="s">
        <v>78</v>
      </c>
      <c r="G126" s="52" t="n">
        <v>147.45</v>
      </c>
      <c r="H126" s="38"/>
      <c r="I126" s="53" t="n">
        <v>0</v>
      </c>
      <c r="J126" s="54" t="n">
        <f aca="false">ROUND(H126*(1+$I$126),2)</f>
        <v>0</v>
      </c>
      <c r="K126" s="55" t="n">
        <f aca="false">ROUND(G126*J126,2)</f>
        <v>0</v>
      </c>
    </row>
    <row r="127" customFormat="false" ht="28.5" hidden="false" customHeight="true" outlineLevel="0" collapsed="false">
      <c r="B127" s="48" t="s">
        <v>237</v>
      </c>
      <c r="C127" s="66" t="s">
        <v>90</v>
      </c>
      <c r="D127" s="66" t="n">
        <v>2001048</v>
      </c>
      <c r="E127" s="50" t="s">
        <v>238</v>
      </c>
      <c r="F127" s="51" t="s">
        <v>26</v>
      </c>
      <c r="G127" s="52" t="n">
        <v>17</v>
      </c>
      <c r="H127" s="38"/>
      <c r="I127" s="53" t="n">
        <v>0</v>
      </c>
      <c r="J127" s="54" t="n">
        <f aca="false">ROUND(H127*(1+$I$127),2)</f>
        <v>0</v>
      </c>
      <c r="K127" s="55" t="n">
        <f aca="false">ROUND(G127*J127,2)</f>
        <v>0</v>
      </c>
    </row>
    <row r="128" customFormat="false" ht="40.5" hidden="false" customHeight="true" outlineLevel="0" collapsed="false">
      <c r="B128" s="48" t="s">
        <v>239</v>
      </c>
      <c r="C128" s="66" t="s">
        <v>52</v>
      </c>
      <c r="D128" s="66" t="s">
        <v>240</v>
      </c>
      <c r="E128" s="50" t="s">
        <v>241</v>
      </c>
      <c r="F128" s="51" t="s">
        <v>54</v>
      </c>
      <c r="G128" s="52" t="n">
        <v>60</v>
      </c>
      <c r="H128" s="38"/>
      <c r="I128" s="53" t="n">
        <v>0</v>
      </c>
      <c r="J128" s="54" t="n">
        <f aca="false">ROUND(H128*(1+$I$128),2)</f>
        <v>0</v>
      </c>
      <c r="K128" s="55" t="n">
        <f aca="false">ROUND(G128*J128,2)</f>
        <v>0</v>
      </c>
    </row>
    <row r="129" customFormat="false" ht="28.5" hidden="false" customHeight="true" outlineLevel="0" collapsed="false">
      <c r="B129" s="48" t="s">
        <v>242</v>
      </c>
      <c r="C129" s="66" t="s">
        <v>90</v>
      </c>
      <c r="D129" s="66" t="n">
        <v>2004004</v>
      </c>
      <c r="E129" s="50" t="s">
        <v>91</v>
      </c>
      <c r="F129" s="51" t="s">
        <v>78</v>
      </c>
      <c r="G129" s="52" t="n">
        <v>334.05</v>
      </c>
      <c r="H129" s="38"/>
      <c r="I129" s="53" t="n">
        <v>0</v>
      </c>
      <c r="J129" s="54" t="n">
        <f aca="false">ROUND(H129*(1+$I$129),2)</f>
        <v>0</v>
      </c>
      <c r="K129" s="55" t="n">
        <f aca="false">ROUND(G129*J129,2)</f>
        <v>0</v>
      </c>
    </row>
    <row r="130" customFormat="false" ht="28.5" hidden="false" customHeight="true" outlineLevel="0" collapsed="false">
      <c r="B130" s="48" t="s">
        <v>243</v>
      </c>
      <c r="C130" s="66" t="s">
        <v>24</v>
      </c>
      <c r="D130" s="66" t="n">
        <v>8028000</v>
      </c>
      <c r="E130" s="50" t="s">
        <v>244</v>
      </c>
      <c r="F130" s="51" t="s">
        <v>58</v>
      </c>
      <c r="G130" s="52" t="n">
        <v>6.49</v>
      </c>
      <c r="H130" s="38"/>
      <c r="I130" s="53" t="n">
        <v>0</v>
      </c>
      <c r="J130" s="54" t="n">
        <f aca="false">ROUND(H130*(1+$I$130),2)</f>
        <v>0</v>
      </c>
      <c r="K130" s="55" t="n">
        <f aca="false">ROUND(G130*J130,2)</f>
        <v>0</v>
      </c>
    </row>
    <row r="131" customFormat="false" ht="51.75" hidden="false" customHeight="true" outlineLevel="0" collapsed="false">
      <c r="B131" s="48" t="s">
        <v>245</v>
      </c>
      <c r="C131" s="49" t="s">
        <v>30</v>
      </c>
      <c r="D131" s="49" t="n">
        <v>104790</v>
      </c>
      <c r="E131" s="50" t="s">
        <v>129</v>
      </c>
      <c r="F131" s="51" t="s">
        <v>58</v>
      </c>
      <c r="G131" s="52" t="n">
        <v>25.57</v>
      </c>
      <c r="H131" s="38"/>
      <c r="I131" s="53" t="n">
        <v>0</v>
      </c>
      <c r="J131" s="54" t="n">
        <f aca="false">ROUND(H131*(1+$I$131),2)</f>
        <v>0</v>
      </c>
      <c r="K131" s="55" t="n">
        <f aca="false">ROUND(G131*J131,2)</f>
        <v>0</v>
      </c>
    </row>
    <row r="132" customFormat="false" ht="51.75" hidden="false" customHeight="true" outlineLevel="0" collapsed="false">
      <c r="B132" s="48" t="s">
        <v>246</v>
      </c>
      <c r="C132" s="49" t="s">
        <v>30</v>
      </c>
      <c r="D132" s="49" t="n">
        <v>97622</v>
      </c>
      <c r="E132" s="50" t="s">
        <v>247</v>
      </c>
      <c r="F132" s="51" t="s">
        <v>58</v>
      </c>
      <c r="G132" s="52" t="n">
        <v>8.57</v>
      </c>
      <c r="H132" s="38"/>
      <c r="I132" s="53" t="n">
        <v>0</v>
      </c>
      <c r="J132" s="54" t="n">
        <f aca="false">ROUND(H132*(1+$I$132),2)</f>
        <v>0</v>
      </c>
      <c r="K132" s="55" t="n">
        <f aca="false">ROUND(G132*J132,2)</f>
        <v>0</v>
      </c>
    </row>
    <row r="133" customFormat="false" ht="51.75" hidden="false" customHeight="true" outlineLevel="0" collapsed="false">
      <c r="B133" s="48" t="s">
        <v>248</v>
      </c>
      <c r="C133" s="49" t="s">
        <v>30</v>
      </c>
      <c r="D133" s="49" t="s">
        <v>60</v>
      </c>
      <c r="E133" s="50" t="s">
        <v>61</v>
      </c>
      <c r="F133" s="51" t="s">
        <v>58</v>
      </c>
      <c r="G133" s="52" t="n">
        <v>34.14</v>
      </c>
      <c r="H133" s="38"/>
      <c r="I133" s="53" t="n">
        <v>0</v>
      </c>
      <c r="J133" s="54" t="n">
        <f aca="false">ROUND(H133*(1+$I$133),2)</f>
        <v>0</v>
      </c>
      <c r="K133" s="55" t="n">
        <f aca="false">ROUND(G133*J133,2)</f>
        <v>0</v>
      </c>
    </row>
    <row r="134" customFormat="false" ht="51" hidden="false" customHeight="true" outlineLevel="0" collapsed="false">
      <c r="B134" s="48" t="s">
        <v>249</v>
      </c>
      <c r="C134" s="49" t="s">
        <v>30</v>
      </c>
      <c r="D134" s="49" t="n">
        <v>93358</v>
      </c>
      <c r="E134" s="50" t="s">
        <v>96</v>
      </c>
      <c r="F134" s="51" t="s">
        <v>58</v>
      </c>
      <c r="G134" s="52" t="n">
        <v>194.24</v>
      </c>
      <c r="H134" s="38"/>
      <c r="I134" s="53" t="n">
        <v>0</v>
      </c>
      <c r="J134" s="54" t="n">
        <f aca="false">ROUND(H134*(1+$I$134),2)</f>
        <v>0</v>
      </c>
      <c r="K134" s="55" t="n">
        <f aca="false">ROUND(G134*J134,2)</f>
        <v>0</v>
      </c>
    </row>
    <row r="135" customFormat="false" ht="51" hidden="false" customHeight="true" outlineLevel="0" collapsed="false">
      <c r="B135" s="48" t="s">
        <v>250</v>
      </c>
      <c r="C135" s="49" t="s">
        <v>30</v>
      </c>
      <c r="D135" s="49" t="s">
        <v>107</v>
      </c>
      <c r="E135" s="50" t="s">
        <v>108</v>
      </c>
      <c r="F135" s="51" t="s">
        <v>58</v>
      </c>
      <c r="G135" s="52" t="n">
        <v>69.66</v>
      </c>
      <c r="H135" s="38"/>
      <c r="I135" s="53" t="n">
        <v>0</v>
      </c>
      <c r="J135" s="54" t="n">
        <f aca="false">ROUND(H135*(1+$I$135),2)</f>
        <v>0</v>
      </c>
      <c r="K135" s="55" t="n">
        <f aca="false">ROUND(G135*J135,2)</f>
        <v>0</v>
      </c>
    </row>
    <row r="136" customFormat="false" ht="51.75" hidden="false" customHeight="true" outlineLevel="0" collapsed="false">
      <c r="B136" s="48" t="s">
        <v>251</v>
      </c>
      <c r="C136" s="49" t="s">
        <v>30</v>
      </c>
      <c r="D136" s="49" t="s">
        <v>137</v>
      </c>
      <c r="E136" s="50" t="s">
        <v>138</v>
      </c>
      <c r="F136" s="51" t="s">
        <v>58</v>
      </c>
      <c r="G136" s="52" t="n">
        <v>124.58</v>
      </c>
      <c r="H136" s="38"/>
      <c r="I136" s="53" t="n">
        <v>0</v>
      </c>
      <c r="J136" s="54" t="n">
        <f aca="false">ROUND(H136*(1+$I$136),2)</f>
        <v>0</v>
      </c>
      <c r="K136" s="55" t="n">
        <f aca="false">ROUND(G136*J136,2)</f>
        <v>0</v>
      </c>
    </row>
    <row r="137" customFormat="false" ht="51.75" hidden="false" customHeight="true" outlineLevel="0" collapsed="false">
      <c r="B137" s="48" t="s">
        <v>252</v>
      </c>
      <c r="C137" s="49" t="s">
        <v>30</v>
      </c>
      <c r="D137" s="63" t="s">
        <v>63</v>
      </c>
      <c r="E137" s="50" t="s">
        <v>64</v>
      </c>
      <c r="F137" s="51" t="s">
        <v>65</v>
      </c>
      <c r="G137" s="52" t="n">
        <v>2212.08</v>
      </c>
      <c r="H137" s="38"/>
      <c r="I137" s="53" t="n">
        <v>0</v>
      </c>
      <c r="J137" s="54" t="n">
        <f aca="false">ROUND(H137*(1+$I$137),2)</f>
        <v>0</v>
      </c>
      <c r="K137" s="55" t="n">
        <f aca="false">ROUND(G137*J137,2)</f>
        <v>0</v>
      </c>
    </row>
    <row r="138" customFormat="false" ht="51.75" hidden="false" customHeight="true" outlineLevel="0" collapsed="false">
      <c r="B138" s="48" t="s">
        <v>253</v>
      </c>
      <c r="C138" s="49" t="s">
        <v>24</v>
      </c>
      <c r="D138" s="49" t="n">
        <v>4064000</v>
      </c>
      <c r="E138" s="50" t="s">
        <v>67</v>
      </c>
      <c r="F138" s="51" t="s">
        <v>68</v>
      </c>
      <c r="G138" s="52" t="n">
        <v>253.94</v>
      </c>
      <c r="H138" s="38"/>
      <c r="I138" s="64" t="n">
        <v>0</v>
      </c>
      <c r="J138" s="65" t="n">
        <f aca="false">ROUND(H138*(1+$I$138),2)</f>
        <v>0</v>
      </c>
      <c r="K138" s="55" t="n">
        <f aca="false">ROUND(G138*J138,2)</f>
        <v>0</v>
      </c>
    </row>
    <row r="139" customFormat="false" ht="51.75" hidden="false" customHeight="true" outlineLevel="0" collapsed="false">
      <c r="B139" s="48" t="s">
        <v>254</v>
      </c>
      <c r="C139" s="49" t="s">
        <v>30</v>
      </c>
      <c r="D139" s="49" t="n">
        <v>101173</v>
      </c>
      <c r="E139" s="50" t="s">
        <v>116</v>
      </c>
      <c r="F139" s="51" t="s">
        <v>73</v>
      </c>
      <c r="G139" s="52" t="n">
        <v>112</v>
      </c>
      <c r="H139" s="38"/>
      <c r="I139" s="53" t="n">
        <v>0</v>
      </c>
      <c r="J139" s="54" t="n">
        <f aca="false">ROUND(H139*(1+$I$139),2)</f>
        <v>0</v>
      </c>
      <c r="K139" s="55" t="n">
        <f aca="false">ROUND(G139*J139,2)</f>
        <v>0</v>
      </c>
    </row>
    <row r="140" customFormat="false" ht="51.75" hidden="false" customHeight="true" outlineLevel="0" collapsed="false">
      <c r="B140" s="48" t="s">
        <v>255</v>
      </c>
      <c r="C140" s="49" t="s">
        <v>24</v>
      </c>
      <c r="D140" s="49" t="n">
        <v>6006000</v>
      </c>
      <c r="E140" s="50" t="s">
        <v>111</v>
      </c>
      <c r="F140" s="51" t="s">
        <v>58</v>
      </c>
      <c r="G140" s="52" t="n">
        <v>4.84</v>
      </c>
      <c r="H140" s="38"/>
      <c r="I140" s="53" t="n">
        <v>0</v>
      </c>
      <c r="J140" s="54" t="n">
        <f aca="false">ROUND(H140*(1+$I$140),2)</f>
        <v>0</v>
      </c>
      <c r="K140" s="55" t="n">
        <f aca="false">ROUND(G140*J140,2)</f>
        <v>0</v>
      </c>
    </row>
    <row r="141" customFormat="false" ht="51.75" hidden="false" customHeight="true" outlineLevel="0" collapsed="false">
      <c r="B141" s="48" t="s">
        <v>256</v>
      </c>
      <c r="C141" s="49" t="s">
        <v>30</v>
      </c>
      <c r="D141" s="49" t="s">
        <v>113</v>
      </c>
      <c r="E141" s="50" t="s">
        <v>114</v>
      </c>
      <c r="F141" s="51" t="s">
        <v>58</v>
      </c>
      <c r="G141" s="52" t="n">
        <v>37.88</v>
      </c>
      <c r="H141" s="38"/>
      <c r="I141" s="53" t="n">
        <v>0</v>
      </c>
      <c r="J141" s="54" t="n">
        <f aca="false">ROUND(H141*(1+$I$141),2)</f>
        <v>0</v>
      </c>
      <c r="K141" s="55" t="n">
        <f aca="false">ROUND(G141*J141,2)</f>
        <v>0</v>
      </c>
    </row>
    <row r="142" customFormat="false" ht="51.75" hidden="false" customHeight="true" outlineLevel="0" collapsed="false">
      <c r="B142" s="48" t="s">
        <v>257</v>
      </c>
      <c r="C142" s="49" t="s">
        <v>30</v>
      </c>
      <c r="D142" s="49" t="n">
        <v>102073</v>
      </c>
      <c r="E142" s="50" t="s">
        <v>258</v>
      </c>
      <c r="F142" s="51" t="s">
        <v>58</v>
      </c>
      <c r="G142" s="52" t="n">
        <v>14.7</v>
      </c>
      <c r="H142" s="38"/>
      <c r="I142" s="53" t="n">
        <v>0</v>
      </c>
      <c r="J142" s="54" t="n">
        <f aca="false">ROUND(H142*(1+$I$142),2)</f>
        <v>0</v>
      </c>
      <c r="K142" s="55" t="n">
        <f aca="false">ROUND(G142*J142,2)</f>
        <v>0</v>
      </c>
    </row>
    <row r="143" customFormat="false" ht="51.75" hidden="false" customHeight="true" outlineLevel="0" collapsed="false">
      <c r="B143" s="48" t="s">
        <v>259</v>
      </c>
      <c r="C143" s="66" t="s">
        <v>30</v>
      </c>
      <c r="D143" s="66" t="n">
        <v>103003</v>
      </c>
      <c r="E143" s="50" t="s">
        <v>260</v>
      </c>
      <c r="F143" s="51" t="s">
        <v>26</v>
      </c>
      <c r="G143" s="52" t="n">
        <v>5</v>
      </c>
      <c r="H143" s="38"/>
      <c r="I143" s="53" t="n">
        <v>0</v>
      </c>
      <c r="J143" s="54" t="n">
        <f aca="false">ROUND(H143*(1+$I$143),2)</f>
        <v>0</v>
      </c>
      <c r="K143" s="55" t="n">
        <f aca="false">ROUND(G143*J143,2)</f>
        <v>0</v>
      </c>
    </row>
    <row r="144" customFormat="false" ht="51.75" hidden="false" customHeight="true" outlineLevel="0" collapsed="false">
      <c r="B144" s="48" t="s">
        <v>261</v>
      </c>
      <c r="C144" s="66" t="s">
        <v>24</v>
      </c>
      <c r="D144" s="66" t="n">
        <v>2003001</v>
      </c>
      <c r="E144" s="50" t="s">
        <v>262</v>
      </c>
      <c r="F144" s="51" t="s">
        <v>26</v>
      </c>
      <c r="G144" s="52" t="n">
        <v>1</v>
      </c>
      <c r="H144" s="38"/>
      <c r="I144" s="53" t="n">
        <v>0</v>
      </c>
      <c r="J144" s="54" t="n">
        <f aca="false">ROUND(H144*(1+$I$144),2)</f>
        <v>0</v>
      </c>
      <c r="K144" s="55" t="n">
        <f aca="false">ROUND(G144*J144,2)</f>
        <v>0</v>
      </c>
    </row>
    <row r="145" customFormat="false" ht="28.5" hidden="false" customHeight="true" outlineLevel="0" collapsed="false">
      <c r="B145" s="39" t="n">
        <v>6</v>
      </c>
      <c r="C145" s="39"/>
      <c r="D145" s="39"/>
      <c r="E145" s="40" t="s">
        <v>263</v>
      </c>
      <c r="F145" s="41"/>
      <c r="G145" s="41"/>
      <c r="H145" s="42"/>
      <c r="I145" s="60"/>
      <c r="J145" s="42"/>
      <c r="K145" s="42" t="n">
        <f aca="false">K146</f>
        <v>0</v>
      </c>
    </row>
    <row r="146" customFormat="false" ht="28.5" hidden="false" customHeight="true" outlineLevel="0" collapsed="false">
      <c r="B146" s="43"/>
      <c r="C146" s="43"/>
      <c r="D146" s="43"/>
      <c r="E146" s="57" t="s">
        <v>264</v>
      </c>
      <c r="F146" s="45"/>
      <c r="G146" s="45"/>
      <c r="H146" s="46"/>
      <c r="I146" s="58"/>
      <c r="J146" s="46"/>
      <c r="K146" s="46" t="n">
        <f aca="false">K147+K163</f>
        <v>0</v>
      </c>
    </row>
    <row r="147" customFormat="false" ht="28.5" hidden="false" customHeight="true" outlineLevel="0" collapsed="false">
      <c r="B147" s="67"/>
      <c r="C147" s="67"/>
      <c r="D147" s="67"/>
      <c r="E147" s="72" t="s">
        <v>265</v>
      </c>
      <c r="F147" s="69"/>
      <c r="G147" s="69"/>
      <c r="H147" s="70"/>
      <c r="I147" s="71"/>
      <c r="J147" s="70"/>
      <c r="K147" s="70" t="n">
        <f aca="false">K148+K156</f>
        <v>0</v>
      </c>
    </row>
    <row r="148" customFormat="false" ht="28.5" hidden="false" customHeight="true" outlineLevel="0" collapsed="false">
      <c r="B148" s="73"/>
      <c r="C148" s="73"/>
      <c r="D148" s="73"/>
      <c r="E148" s="74" t="s">
        <v>266</v>
      </c>
      <c r="F148" s="75"/>
      <c r="G148" s="75"/>
      <c r="H148" s="76"/>
      <c r="I148" s="77"/>
      <c r="J148" s="76"/>
      <c r="K148" s="76" t="n">
        <f aca="false">SUM(K149:K155)</f>
        <v>0</v>
      </c>
    </row>
    <row r="149" customFormat="false" ht="51.75" hidden="false" customHeight="true" outlineLevel="0" collapsed="false">
      <c r="B149" s="48" t="s">
        <v>267</v>
      </c>
      <c r="C149" s="49" t="s">
        <v>30</v>
      </c>
      <c r="D149" s="49" t="s">
        <v>268</v>
      </c>
      <c r="E149" s="50" t="s">
        <v>269</v>
      </c>
      <c r="F149" s="51" t="s">
        <v>73</v>
      </c>
      <c r="G149" s="52" t="n">
        <v>58</v>
      </c>
      <c r="H149" s="38"/>
      <c r="I149" s="53" t="n">
        <v>0</v>
      </c>
      <c r="J149" s="54" t="n">
        <f aca="false">ROUND(H149*(1+$I$149),2)</f>
        <v>0</v>
      </c>
      <c r="K149" s="55" t="n">
        <f aca="false">ROUND(G149*J149,2)</f>
        <v>0</v>
      </c>
    </row>
    <row r="150" customFormat="false" ht="51.75" hidden="false" customHeight="true" outlineLevel="0" collapsed="false">
      <c r="B150" s="48" t="s">
        <v>270</v>
      </c>
      <c r="C150" s="49" t="s">
        <v>30</v>
      </c>
      <c r="D150" s="49" t="s">
        <v>95</v>
      </c>
      <c r="E150" s="50" t="s">
        <v>96</v>
      </c>
      <c r="F150" s="51" t="s">
        <v>58</v>
      </c>
      <c r="G150" s="52" t="n">
        <v>9.05</v>
      </c>
      <c r="H150" s="38"/>
      <c r="I150" s="53" t="n">
        <v>0</v>
      </c>
      <c r="J150" s="54" t="n">
        <f aca="false">ROUND(H150*(1+$I$150),2)</f>
        <v>0</v>
      </c>
      <c r="K150" s="55" t="n">
        <f aca="false">ROUND(G150*J150,2)</f>
        <v>0</v>
      </c>
    </row>
    <row r="151" customFormat="false" ht="51.75" hidden="false" customHeight="true" outlineLevel="0" collapsed="false">
      <c r="B151" s="48" t="s">
        <v>271</v>
      </c>
      <c r="C151" s="49" t="s">
        <v>30</v>
      </c>
      <c r="D151" s="49" t="s">
        <v>98</v>
      </c>
      <c r="E151" s="50" t="s">
        <v>99</v>
      </c>
      <c r="F151" s="51" t="s">
        <v>32</v>
      </c>
      <c r="G151" s="52" t="n">
        <v>11.32</v>
      </c>
      <c r="H151" s="38"/>
      <c r="I151" s="53" t="n">
        <v>0</v>
      </c>
      <c r="J151" s="54" t="n">
        <f aca="false">ROUND(H151*(1+$I$151),2)</f>
        <v>0</v>
      </c>
      <c r="K151" s="55" t="n">
        <f aca="false">ROUND(G151*J151,2)</f>
        <v>0</v>
      </c>
    </row>
    <row r="152" customFormat="false" ht="51.75" hidden="false" customHeight="true" outlineLevel="0" collapsed="false">
      <c r="B152" s="48" t="s">
        <v>272</v>
      </c>
      <c r="C152" s="49" t="s">
        <v>30</v>
      </c>
      <c r="D152" s="49" t="s">
        <v>101</v>
      </c>
      <c r="E152" s="50" t="s">
        <v>102</v>
      </c>
      <c r="F152" s="51" t="s">
        <v>32</v>
      </c>
      <c r="G152" s="52" t="n">
        <v>22.63</v>
      </c>
      <c r="H152" s="38"/>
      <c r="I152" s="53" t="n">
        <v>0</v>
      </c>
      <c r="J152" s="54" t="n">
        <f aca="false">ROUND(H152*(1+$I$152),2)</f>
        <v>0</v>
      </c>
      <c r="K152" s="55" t="n">
        <f aca="false">ROUND(G152*J152,2)</f>
        <v>0</v>
      </c>
    </row>
    <row r="153" customFormat="false" ht="51.75" hidden="false" customHeight="true" outlineLevel="0" collapsed="false">
      <c r="B153" s="48" t="s">
        <v>273</v>
      </c>
      <c r="C153" s="49" t="s">
        <v>30</v>
      </c>
      <c r="D153" s="49" t="n">
        <v>104916</v>
      </c>
      <c r="E153" s="50" t="s">
        <v>274</v>
      </c>
      <c r="F153" s="51" t="s">
        <v>78</v>
      </c>
      <c r="G153" s="52" t="n">
        <v>73.3</v>
      </c>
      <c r="H153" s="38"/>
      <c r="I153" s="53" t="n">
        <v>0</v>
      </c>
      <c r="J153" s="54" t="n">
        <f aca="false">ROUND(H153*(1+$I$153),2)</f>
        <v>0</v>
      </c>
      <c r="K153" s="55" t="n">
        <f aca="false">ROUND(G153*J153,2)</f>
        <v>0</v>
      </c>
    </row>
    <row r="154" customFormat="false" ht="51.75" hidden="false" customHeight="true" outlineLevel="0" collapsed="false">
      <c r="B154" s="48" t="s">
        <v>275</v>
      </c>
      <c r="C154" s="49" t="s">
        <v>30</v>
      </c>
      <c r="D154" s="49" t="n">
        <v>104919</v>
      </c>
      <c r="E154" s="50" t="s">
        <v>276</v>
      </c>
      <c r="F154" s="51" t="s">
        <v>78</v>
      </c>
      <c r="G154" s="52" t="n">
        <v>139.64</v>
      </c>
      <c r="H154" s="38"/>
      <c r="I154" s="53" t="n">
        <v>0</v>
      </c>
      <c r="J154" s="54" t="n">
        <f aca="false">ROUND(H154*(1+$I$154),2)</f>
        <v>0</v>
      </c>
      <c r="K154" s="55" t="n">
        <f aca="false">ROUND(G154*J154,2)</f>
        <v>0</v>
      </c>
    </row>
    <row r="155" customFormat="false" ht="51.75" hidden="false" customHeight="true" outlineLevel="0" collapsed="false">
      <c r="B155" s="48" t="s">
        <v>277</v>
      </c>
      <c r="C155" s="49" t="s">
        <v>30</v>
      </c>
      <c r="D155" s="49" t="s">
        <v>278</v>
      </c>
      <c r="E155" s="50" t="s">
        <v>279</v>
      </c>
      <c r="F155" s="51" t="s">
        <v>58</v>
      </c>
      <c r="G155" s="52" t="n">
        <v>2.26</v>
      </c>
      <c r="H155" s="38"/>
      <c r="I155" s="53" t="n">
        <v>0</v>
      </c>
      <c r="J155" s="54" t="n">
        <f aca="false">ROUND(H155*(1+$I$155),2)</f>
        <v>0</v>
      </c>
      <c r="K155" s="55" t="n">
        <f aca="false">ROUND(G155*J155,2)</f>
        <v>0</v>
      </c>
    </row>
    <row r="156" customFormat="false" ht="28.5" hidden="false" customHeight="true" outlineLevel="0" collapsed="false">
      <c r="B156" s="73"/>
      <c r="C156" s="73"/>
      <c r="D156" s="73"/>
      <c r="E156" s="74" t="s">
        <v>280</v>
      </c>
      <c r="F156" s="75"/>
      <c r="G156" s="75"/>
      <c r="H156" s="38"/>
      <c r="I156" s="77"/>
      <c r="J156" s="76"/>
      <c r="K156" s="76" t="n">
        <f aca="false">SUM(K157:K162)</f>
        <v>0</v>
      </c>
    </row>
    <row r="157" customFormat="false" ht="51.75" hidden="false" customHeight="true" outlineLevel="0" collapsed="false">
      <c r="B157" s="48" t="s">
        <v>281</v>
      </c>
      <c r="C157" s="49" t="s">
        <v>30</v>
      </c>
      <c r="D157" s="49" t="s">
        <v>282</v>
      </c>
      <c r="E157" s="50" t="s">
        <v>283</v>
      </c>
      <c r="F157" s="51" t="s">
        <v>32</v>
      </c>
      <c r="G157" s="52" t="n">
        <v>67.9</v>
      </c>
      <c r="H157" s="38"/>
      <c r="I157" s="53" t="n">
        <v>0</v>
      </c>
      <c r="J157" s="54" t="n">
        <f aca="false">ROUND(H157*(1+$I$157),2)</f>
        <v>0</v>
      </c>
      <c r="K157" s="55" t="n">
        <f aca="false">ROUND(G157*J157,2)</f>
        <v>0</v>
      </c>
    </row>
    <row r="158" customFormat="false" ht="51.75" hidden="false" customHeight="true" outlineLevel="0" collapsed="false">
      <c r="B158" s="48" t="s">
        <v>284</v>
      </c>
      <c r="C158" s="49" t="s">
        <v>30</v>
      </c>
      <c r="D158" s="49" t="s">
        <v>285</v>
      </c>
      <c r="E158" s="50" t="s">
        <v>286</v>
      </c>
      <c r="F158" s="51" t="s">
        <v>32</v>
      </c>
      <c r="G158" s="52" t="n">
        <v>20.88</v>
      </c>
      <c r="H158" s="38"/>
      <c r="I158" s="53" t="n">
        <v>0</v>
      </c>
      <c r="J158" s="54" t="n">
        <f aca="false">ROUND(H158*(1+$I$158),2)</f>
        <v>0</v>
      </c>
      <c r="K158" s="55" t="n">
        <f aca="false">ROUND(G158*J158,2)</f>
        <v>0</v>
      </c>
    </row>
    <row r="159" customFormat="false" ht="51.75" hidden="false" customHeight="true" outlineLevel="0" collapsed="false">
      <c r="B159" s="48" t="s">
        <v>287</v>
      </c>
      <c r="C159" s="49" t="s">
        <v>30</v>
      </c>
      <c r="D159" s="49" t="s">
        <v>288</v>
      </c>
      <c r="E159" s="50" t="s">
        <v>289</v>
      </c>
      <c r="F159" s="51" t="s">
        <v>78</v>
      </c>
      <c r="G159" s="52" t="n">
        <v>37.51</v>
      </c>
      <c r="H159" s="38"/>
      <c r="I159" s="53" t="n">
        <v>0</v>
      </c>
      <c r="J159" s="54" t="n">
        <f aca="false">ROUND(H159*(1+$I$159),2)</f>
        <v>0</v>
      </c>
      <c r="K159" s="55" t="n">
        <f aca="false">ROUND(G159*J159,2)</f>
        <v>0</v>
      </c>
    </row>
    <row r="160" customFormat="false" ht="51.75" hidden="false" customHeight="true" outlineLevel="0" collapsed="false">
      <c r="B160" s="48" t="s">
        <v>290</v>
      </c>
      <c r="C160" s="49" t="s">
        <v>30</v>
      </c>
      <c r="D160" s="49" t="s">
        <v>291</v>
      </c>
      <c r="E160" s="50" t="s">
        <v>292</v>
      </c>
      <c r="F160" s="51" t="s">
        <v>78</v>
      </c>
      <c r="G160" s="52" t="n">
        <v>100.2</v>
      </c>
      <c r="H160" s="38"/>
      <c r="I160" s="53" t="n">
        <v>0</v>
      </c>
      <c r="J160" s="54" t="n">
        <f aca="false">ROUND(H160*(1+$I$160),2)</f>
        <v>0</v>
      </c>
      <c r="K160" s="55" t="n">
        <f aca="false">ROUND(G160*J160,2)</f>
        <v>0</v>
      </c>
    </row>
    <row r="161" customFormat="false" ht="51.75" hidden="false" customHeight="true" outlineLevel="0" collapsed="false">
      <c r="B161" s="48" t="s">
        <v>293</v>
      </c>
      <c r="C161" s="49" t="s">
        <v>30</v>
      </c>
      <c r="D161" s="63" t="s">
        <v>294</v>
      </c>
      <c r="E161" s="50" t="s">
        <v>295</v>
      </c>
      <c r="F161" s="51" t="s">
        <v>73</v>
      </c>
      <c r="G161" s="52" t="n">
        <v>56.58</v>
      </c>
      <c r="H161" s="38"/>
      <c r="I161" s="53" t="n">
        <v>0</v>
      </c>
      <c r="J161" s="54" t="n">
        <f aca="false">ROUND(H161*(1+$I$161),2)</f>
        <v>0</v>
      </c>
      <c r="K161" s="55" t="n">
        <f aca="false">ROUND(G161*J161,2)</f>
        <v>0</v>
      </c>
    </row>
    <row r="162" customFormat="false" ht="51.75" hidden="false" customHeight="true" outlineLevel="0" collapsed="false">
      <c r="B162" s="48" t="s">
        <v>296</v>
      </c>
      <c r="C162" s="49" t="s">
        <v>30</v>
      </c>
      <c r="D162" s="49" t="s">
        <v>278</v>
      </c>
      <c r="E162" s="50" t="s">
        <v>279</v>
      </c>
      <c r="F162" s="51" t="s">
        <v>58</v>
      </c>
      <c r="G162" s="52" t="n">
        <v>1.39</v>
      </c>
      <c r="H162" s="38"/>
      <c r="I162" s="53" t="n">
        <v>0</v>
      </c>
      <c r="J162" s="54" t="n">
        <f aca="false">ROUND(H162*(1+$I$162),2)</f>
        <v>0</v>
      </c>
      <c r="K162" s="55" t="n">
        <f aca="false">ROUND(G162*J162,2)</f>
        <v>0</v>
      </c>
    </row>
    <row r="163" customFormat="false" ht="34.5" hidden="false" customHeight="true" outlineLevel="0" collapsed="false">
      <c r="B163" s="67"/>
      <c r="C163" s="72"/>
      <c r="D163" s="72"/>
      <c r="E163" s="72" t="s">
        <v>297</v>
      </c>
      <c r="F163" s="72"/>
      <c r="G163" s="72"/>
      <c r="H163" s="72"/>
      <c r="I163" s="78"/>
      <c r="J163" s="72"/>
      <c r="K163" s="70" t="n">
        <f aca="false">SUM(K164:K191)</f>
        <v>0</v>
      </c>
    </row>
    <row r="164" customFormat="false" ht="51.75" hidden="false" customHeight="true" outlineLevel="0" collapsed="false">
      <c r="B164" s="48" t="s">
        <v>298</v>
      </c>
      <c r="C164" s="49" t="s">
        <v>30</v>
      </c>
      <c r="D164" s="66" t="n">
        <v>105009</v>
      </c>
      <c r="E164" s="50" t="s">
        <v>299</v>
      </c>
      <c r="F164" s="51" t="s">
        <v>73</v>
      </c>
      <c r="G164" s="52" t="n">
        <v>28.22</v>
      </c>
      <c r="H164" s="38"/>
      <c r="I164" s="53" t="n">
        <v>0</v>
      </c>
      <c r="J164" s="54" t="n">
        <f aca="false">ROUND(H164*(1+$I$164),2)</f>
        <v>0</v>
      </c>
      <c r="K164" s="55" t="n">
        <f aca="false">ROUND(G164*J164,2)</f>
        <v>0</v>
      </c>
    </row>
    <row r="165" customFormat="false" ht="51.75" hidden="false" customHeight="true" outlineLevel="0" collapsed="false">
      <c r="B165" s="48" t="s">
        <v>300</v>
      </c>
      <c r="C165" s="66" t="s">
        <v>30</v>
      </c>
      <c r="D165" s="66" t="n">
        <v>101176</v>
      </c>
      <c r="E165" s="50" t="s">
        <v>301</v>
      </c>
      <c r="F165" s="51" t="s">
        <v>73</v>
      </c>
      <c r="G165" s="52" t="n">
        <v>24</v>
      </c>
      <c r="H165" s="38"/>
      <c r="I165" s="53" t="n">
        <v>0</v>
      </c>
      <c r="J165" s="54" t="n">
        <f aca="false">ROUND(H165*(1+$I$165),2)</f>
        <v>0</v>
      </c>
      <c r="K165" s="55" t="n">
        <f aca="false">ROUND(G165*J165,2)</f>
        <v>0</v>
      </c>
    </row>
    <row r="166" customFormat="false" ht="51.75" hidden="false" customHeight="true" outlineLevel="0" collapsed="false">
      <c r="B166" s="48" t="s">
        <v>302</v>
      </c>
      <c r="C166" s="66" t="s">
        <v>303</v>
      </c>
      <c r="D166" s="66" t="n">
        <v>1</v>
      </c>
      <c r="E166" s="50" t="s">
        <v>232</v>
      </c>
      <c r="F166" s="51" t="s">
        <v>73</v>
      </c>
      <c r="G166" s="52" t="n">
        <v>84</v>
      </c>
      <c r="H166" s="38"/>
      <c r="I166" s="53" t="n">
        <v>0</v>
      </c>
      <c r="J166" s="54" t="n">
        <f aca="false">ROUND(H166*(1+$I$166),2)</f>
        <v>0</v>
      </c>
      <c r="K166" s="55" t="n">
        <f aca="false">ROUND(G166*J166,2)</f>
        <v>0</v>
      </c>
    </row>
    <row r="167" customFormat="false" ht="51.75" hidden="false" customHeight="true" outlineLevel="0" collapsed="false">
      <c r="B167" s="48" t="s">
        <v>304</v>
      </c>
      <c r="C167" s="66" t="s">
        <v>30</v>
      </c>
      <c r="D167" s="66" t="n">
        <v>95584</v>
      </c>
      <c r="E167" s="50" t="s">
        <v>234</v>
      </c>
      <c r="F167" s="51" t="s">
        <v>78</v>
      </c>
      <c r="G167" s="52" t="n">
        <v>501</v>
      </c>
      <c r="H167" s="38"/>
      <c r="I167" s="53" t="n">
        <v>0</v>
      </c>
      <c r="J167" s="54" t="n">
        <f aca="false">ROUND(H167*(1+$I$167),2)</f>
        <v>0</v>
      </c>
      <c r="K167" s="55" t="n">
        <f aca="false">ROUND(G167*J167,2)</f>
        <v>0</v>
      </c>
    </row>
    <row r="168" customFormat="false" ht="51.75" hidden="false" customHeight="true" outlineLevel="0" collapsed="false">
      <c r="B168" s="48" t="s">
        <v>305</v>
      </c>
      <c r="C168" s="66" t="s">
        <v>30</v>
      </c>
      <c r="D168" s="66" t="n">
        <v>95578</v>
      </c>
      <c r="E168" s="50" t="s">
        <v>236</v>
      </c>
      <c r="F168" s="51" t="s">
        <v>78</v>
      </c>
      <c r="G168" s="52" t="n">
        <v>461.89</v>
      </c>
      <c r="H168" s="38"/>
      <c r="I168" s="53" t="n">
        <v>0</v>
      </c>
      <c r="J168" s="54" t="n">
        <f aca="false">ROUND(H168*(1+$I$168),2)</f>
        <v>0</v>
      </c>
      <c r="K168" s="55" t="n">
        <f aca="false">ROUND(G168*J168,2)</f>
        <v>0</v>
      </c>
    </row>
    <row r="169" customFormat="false" ht="51.75" hidden="false" customHeight="true" outlineLevel="0" collapsed="false">
      <c r="B169" s="48" t="s">
        <v>306</v>
      </c>
      <c r="C169" s="49" t="s">
        <v>30</v>
      </c>
      <c r="D169" s="66" t="n">
        <v>96523</v>
      </c>
      <c r="E169" s="50" t="s">
        <v>307</v>
      </c>
      <c r="F169" s="51" t="s">
        <v>58</v>
      </c>
      <c r="G169" s="52" t="n">
        <v>10.14</v>
      </c>
      <c r="H169" s="38"/>
      <c r="I169" s="53" t="n">
        <v>0</v>
      </c>
      <c r="J169" s="54" t="n">
        <f aca="false">ROUND(H169*(1+$I$169),2)</f>
        <v>0</v>
      </c>
      <c r="K169" s="55" t="n">
        <f aca="false">ROUND(G169*J169,2)</f>
        <v>0</v>
      </c>
    </row>
    <row r="170" customFormat="false" ht="51.75" hidden="false" customHeight="true" outlineLevel="0" collapsed="false">
      <c r="B170" s="48" t="s">
        <v>308</v>
      </c>
      <c r="C170" s="49" t="s">
        <v>30</v>
      </c>
      <c r="D170" s="66" t="n">
        <v>96527</v>
      </c>
      <c r="E170" s="50" t="s">
        <v>309</v>
      </c>
      <c r="F170" s="51" t="s">
        <v>58</v>
      </c>
      <c r="G170" s="52" t="n">
        <v>0.05</v>
      </c>
      <c r="H170" s="38"/>
      <c r="I170" s="53" t="n">
        <v>0</v>
      </c>
      <c r="J170" s="54" t="n">
        <f aca="false">ROUND(H170*(1+$I$170),2)</f>
        <v>0</v>
      </c>
      <c r="K170" s="55" t="n">
        <f aca="false">ROUND(G170*J170,2)</f>
        <v>0</v>
      </c>
    </row>
    <row r="171" customFormat="false" ht="51.75" hidden="false" customHeight="true" outlineLevel="0" collapsed="false">
      <c r="B171" s="48" t="s">
        <v>310</v>
      </c>
      <c r="C171" s="49" t="s">
        <v>30</v>
      </c>
      <c r="D171" s="66" t="n">
        <v>96619</v>
      </c>
      <c r="E171" s="50" t="s">
        <v>311</v>
      </c>
      <c r="F171" s="51" t="s">
        <v>32</v>
      </c>
      <c r="G171" s="52" t="n">
        <v>6.84</v>
      </c>
      <c r="H171" s="38"/>
      <c r="I171" s="53" t="n">
        <v>0</v>
      </c>
      <c r="J171" s="54" t="n">
        <f aca="false">ROUND(H171*(1+$I$171),2)</f>
        <v>0</v>
      </c>
      <c r="K171" s="55" t="n">
        <f aca="false">ROUND(G171*J171,2)</f>
        <v>0</v>
      </c>
    </row>
    <row r="172" customFormat="false" ht="51.75" hidden="false" customHeight="true" outlineLevel="0" collapsed="false">
      <c r="B172" s="48" t="s">
        <v>312</v>
      </c>
      <c r="C172" s="49" t="s">
        <v>30</v>
      </c>
      <c r="D172" s="66" t="n">
        <v>96540</v>
      </c>
      <c r="E172" s="50" t="s">
        <v>313</v>
      </c>
      <c r="F172" s="51" t="s">
        <v>32</v>
      </c>
      <c r="G172" s="52" t="n">
        <v>25.8</v>
      </c>
      <c r="H172" s="38"/>
      <c r="I172" s="53" t="n">
        <v>0</v>
      </c>
      <c r="J172" s="54" t="n">
        <f aca="false">ROUND(H172*(1+$I$172),2)</f>
        <v>0</v>
      </c>
      <c r="K172" s="55" t="n">
        <f aca="false">ROUND(G172*J172,2)</f>
        <v>0</v>
      </c>
    </row>
    <row r="173" customFormat="false" ht="51.75" hidden="false" customHeight="true" outlineLevel="0" collapsed="false">
      <c r="B173" s="48" t="s">
        <v>314</v>
      </c>
      <c r="C173" s="49" t="s">
        <v>30</v>
      </c>
      <c r="D173" s="66" t="n">
        <v>96543</v>
      </c>
      <c r="E173" s="50" t="s">
        <v>315</v>
      </c>
      <c r="F173" s="51" t="s">
        <v>78</v>
      </c>
      <c r="G173" s="52" t="n">
        <v>51.57</v>
      </c>
      <c r="H173" s="38"/>
      <c r="I173" s="53" t="n">
        <v>0</v>
      </c>
      <c r="J173" s="54" t="n">
        <f aca="false">ROUND(H173*(1+$I$173),2)</f>
        <v>0</v>
      </c>
      <c r="K173" s="55" t="n">
        <f aca="false">ROUND(G173*J173,2)</f>
        <v>0</v>
      </c>
    </row>
    <row r="174" customFormat="false" ht="51.75" hidden="false" customHeight="true" outlineLevel="0" collapsed="false">
      <c r="B174" s="48" t="s">
        <v>316</v>
      </c>
      <c r="C174" s="49" t="s">
        <v>30</v>
      </c>
      <c r="D174" s="66" t="n">
        <v>96557</v>
      </c>
      <c r="E174" s="50" t="s">
        <v>317</v>
      </c>
      <c r="F174" s="51" t="s">
        <v>58</v>
      </c>
      <c r="G174" s="52" t="n">
        <v>3.7</v>
      </c>
      <c r="H174" s="38"/>
      <c r="I174" s="53" t="n">
        <v>0</v>
      </c>
      <c r="J174" s="54" t="n">
        <f aca="false">ROUND(H174*(1+$I$174),2)</f>
        <v>0</v>
      </c>
      <c r="K174" s="55" t="n">
        <f aca="false">ROUND(G174*J174,2)</f>
        <v>0</v>
      </c>
    </row>
    <row r="175" customFormat="false" ht="51.75" hidden="false" customHeight="true" outlineLevel="0" collapsed="false">
      <c r="B175" s="48" t="s">
        <v>318</v>
      </c>
      <c r="C175" s="49" t="s">
        <v>30</v>
      </c>
      <c r="D175" s="49" t="n">
        <v>101980</v>
      </c>
      <c r="E175" s="50" t="s">
        <v>319</v>
      </c>
      <c r="F175" s="51" t="s">
        <v>32</v>
      </c>
      <c r="G175" s="52" t="n">
        <v>69.4</v>
      </c>
      <c r="H175" s="38"/>
      <c r="I175" s="53" t="n">
        <v>0</v>
      </c>
      <c r="J175" s="54" t="n">
        <f aca="false">ROUND(H175*(1+$I$175),2)</f>
        <v>0</v>
      </c>
      <c r="K175" s="55" t="n">
        <f aca="false">ROUND(G175*J175,2)</f>
        <v>0</v>
      </c>
    </row>
    <row r="176" customFormat="false" ht="51.75" hidden="false" customHeight="true" outlineLevel="0" collapsed="false">
      <c r="B176" s="48" t="s">
        <v>320</v>
      </c>
      <c r="C176" s="49" t="s">
        <v>30</v>
      </c>
      <c r="D176" s="66" t="n">
        <v>95943</v>
      </c>
      <c r="E176" s="50" t="s">
        <v>321</v>
      </c>
      <c r="F176" s="51" t="s">
        <v>78</v>
      </c>
      <c r="G176" s="52" t="n">
        <v>0.09</v>
      </c>
      <c r="H176" s="38"/>
      <c r="I176" s="53" t="n">
        <v>0</v>
      </c>
      <c r="J176" s="54" t="n">
        <f aca="false">ROUND(H176*(1+$I$176),2)</f>
        <v>0</v>
      </c>
      <c r="K176" s="55" t="n">
        <f aca="false">ROUND(G176*J176,2)</f>
        <v>0</v>
      </c>
    </row>
    <row r="177" customFormat="false" ht="51.75" hidden="false" customHeight="true" outlineLevel="0" collapsed="false">
      <c r="B177" s="48" t="s">
        <v>322</v>
      </c>
      <c r="C177" s="49" t="s">
        <v>30</v>
      </c>
      <c r="D177" s="66" t="n">
        <v>95944</v>
      </c>
      <c r="E177" s="50" t="s">
        <v>323</v>
      </c>
      <c r="F177" s="51" t="s">
        <v>78</v>
      </c>
      <c r="G177" s="52" t="n">
        <v>51.64</v>
      </c>
      <c r="H177" s="38"/>
      <c r="I177" s="53" t="n">
        <v>0</v>
      </c>
      <c r="J177" s="54" t="n">
        <f aca="false">ROUND(H177*(1+$I$177),2)</f>
        <v>0</v>
      </c>
      <c r="K177" s="55" t="n">
        <f aca="false">ROUND(G177*J177,2)</f>
        <v>0</v>
      </c>
    </row>
    <row r="178" customFormat="false" ht="51.75" hidden="false" customHeight="true" outlineLevel="0" collapsed="false">
      <c r="B178" s="48" t="s">
        <v>324</v>
      </c>
      <c r="C178" s="49" t="s">
        <v>30</v>
      </c>
      <c r="D178" s="66" t="n">
        <v>95945</v>
      </c>
      <c r="E178" s="50" t="s">
        <v>325</v>
      </c>
      <c r="F178" s="51" t="s">
        <v>78</v>
      </c>
      <c r="G178" s="52" t="n">
        <v>42.45</v>
      </c>
      <c r="H178" s="38"/>
      <c r="I178" s="53" t="n">
        <v>0</v>
      </c>
      <c r="J178" s="54" t="n">
        <f aca="false">ROUND(H178*(1+$I$178),2)</f>
        <v>0</v>
      </c>
      <c r="K178" s="55" t="n">
        <f aca="false">ROUND(G178*J178,2)</f>
        <v>0</v>
      </c>
    </row>
    <row r="179" customFormat="false" ht="51.75" hidden="false" customHeight="true" outlineLevel="0" collapsed="false">
      <c r="B179" s="48" t="s">
        <v>326</v>
      </c>
      <c r="C179" s="49" t="s">
        <v>30</v>
      </c>
      <c r="D179" s="66" t="n">
        <v>95946</v>
      </c>
      <c r="E179" s="50" t="s">
        <v>327</v>
      </c>
      <c r="F179" s="51" t="s">
        <v>78</v>
      </c>
      <c r="G179" s="52" t="n">
        <v>232.27</v>
      </c>
      <c r="H179" s="38"/>
      <c r="I179" s="53" t="n">
        <v>0</v>
      </c>
      <c r="J179" s="54" t="n">
        <f aca="false">ROUND(H179*(1+$I$179),2)</f>
        <v>0</v>
      </c>
      <c r="K179" s="55" t="n">
        <f aca="false">ROUND(G179*J179,2)</f>
        <v>0</v>
      </c>
    </row>
    <row r="180" customFormat="false" ht="51.75" hidden="false" customHeight="true" outlineLevel="0" collapsed="false">
      <c r="B180" s="48" t="s">
        <v>328</v>
      </c>
      <c r="C180" s="49" t="s">
        <v>30</v>
      </c>
      <c r="D180" s="66" t="n">
        <v>95947</v>
      </c>
      <c r="E180" s="50" t="s">
        <v>329</v>
      </c>
      <c r="F180" s="51" t="s">
        <v>78</v>
      </c>
      <c r="G180" s="52" t="n">
        <v>104.82</v>
      </c>
      <c r="H180" s="38"/>
      <c r="I180" s="53" t="n">
        <v>0</v>
      </c>
      <c r="J180" s="54" t="n">
        <f aca="false">ROUND(H180*(1+$I$180),2)</f>
        <v>0</v>
      </c>
      <c r="K180" s="55" t="n">
        <f aca="false">ROUND(G180*J180,2)</f>
        <v>0</v>
      </c>
    </row>
    <row r="181" customFormat="false" ht="51.75" hidden="false" customHeight="true" outlineLevel="0" collapsed="false">
      <c r="B181" s="48" t="s">
        <v>330</v>
      </c>
      <c r="C181" s="49" t="s">
        <v>30</v>
      </c>
      <c r="D181" s="66" t="n">
        <v>92454</v>
      </c>
      <c r="E181" s="50" t="s">
        <v>331</v>
      </c>
      <c r="F181" s="51" t="s">
        <v>32</v>
      </c>
      <c r="G181" s="52" t="n">
        <v>17.9</v>
      </c>
      <c r="H181" s="38"/>
      <c r="I181" s="53" t="n">
        <v>0</v>
      </c>
      <c r="J181" s="54" t="n">
        <f aca="false">ROUND(H181*(1+$I$181),2)</f>
        <v>0</v>
      </c>
      <c r="K181" s="55" t="n">
        <f aca="false">ROUND(G181*J181,2)</f>
        <v>0</v>
      </c>
    </row>
    <row r="182" customFormat="false" ht="51.75" hidden="false" customHeight="true" outlineLevel="0" collapsed="false">
      <c r="B182" s="48" t="s">
        <v>332</v>
      </c>
      <c r="C182" s="49" t="s">
        <v>30</v>
      </c>
      <c r="D182" s="66" t="n">
        <v>92421</v>
      </c>
      <c r="E182" s="50" t="s">
        <v>333</v>
      </c>
      <c r="F182" s="51" t="s">
        <v>32</v>
      </c>
      <c r="G182" s="52" t="n">
        <v>75.8</v>
      </c>
      <c r="H182" s="38"/>
      <c r="I182" s="53" t="n">
        <v>0</v>
      </c>
      <c r="J182" s="54" t="n">
        <f aca="false">ROUND(H182*(1+$I$182),2)</f>
        <v>0</v>
      </c>
      <c r="K182" s="55" t="n">
        <f aca="false">ROUND(G182*J182,2)</f>
        <v>0</v>
      </c>
    </row>
    <row r="183" customFormat="false" ht="51.75" hidden="false" customHeight="true" outlineLevel="0" collapsed="false">
      <c r="B183" s="48" t="s">
        <v>334</v>
      </c>
      <c r="C183" s="49" t="s">
        <v>30</v>
      </c>
      <c r="D183" s="66" t="n">
        <v>92759</v>
      </c>
      <c r="E183" s="50" t="s">
        <v>289</v>
      </c>
      <c r="F183" s="51" t="s">
        <v>78</v>
      </c>
      <c r="G183" s="52" t="n">
        <v>123.91</v>
      </c>
      <c r="H183" s="38"/>
      <c r="I183" s="53" t="n">
        <v>0</v>
      </c>
      <c r="J183" s="54" t="n">
        <f aca="false">ROUND(H183*(1+$I$183),2)</f>
        <v>0</v>
      </c>
      <c r="K183" s="55" t="n">
        <f aca="false">ROUND(G183*J183,2)</f>
        <v>0</v>
      </c>
    </row>
    <row r="184" customFormat="false" ht="51.75" hidden="false" customHeight="true" outlineLevel="0" collapsed="false">
      <c r="B184" s="48" t="s">
        <v>335</v>
      </c>
      <c r="C184" s="49" t="s">
        <v>30</v>
      </c>
      <c r="D184" s="66" t="n">
        <v>92760</v>
      </c>
      <c r="E184" s="50" t="s">
        <v>336</v>
      </c>
      <c r="F184" s="51" t="s">
        <v>78</v>
      </c>
      <c r="G184" s="52" t="n">
        <v>2.82</v>
      </c>
      <c r="H184" s="38"/>
      <c r="I184" s="53" t="n">
        <v>0</v>
      </c>
      <c r="J184" s="54" t="n">
        <f aca="false">ROUND(H184*(1+$I$184),2)</f>
        <v>0</v>
      </c>
      <c r="K184" s="55" t="n">
        <f aca="false">ROUND(G184*J184,2)</f>
        <v>0</v>
      </c>
    </row>
    <row r="185" customFormat="false" ht="51.75" hidden="false" customHeight="true" outlineLevel="0" collapsed="false">
      <c r="B185" s="48" t="s">
        <v>337</v>
      </c>
      <c r="C185" s="49" t="s">
        <v>30</v>
      </c>
      <c r="D185" s="66" t="n">
        <v>92761</v>
      </c>
      <c r="E185" s="50" t="s">
        <v>338</v>
      </c>
      <c r="F185" s="51" t="s">
        <v>78</v>
      </c>
      <c r="G185" s="52" t="n">
        <v>73.09</v>
      </c>
      <c r="H185" s="38"/>
      <c r="I185" s="53" t="n">
        <v>0</v>
      </c>
      <c r="J185" s="54" t="n">
        <f aca="false">ROUND(H185*(1+$I$185),2)</f>
        <v>0</v>
      </c>
      <c r="K185" s="55" t="n">
        <f aca="false">ROUND(G185*J185,2)</f>
        <v>0</v>
      </c>
    </row>
    <row r="186" customFormat="false" ht="51.75" hidden="false" customHeight="true" outlineLevel="0" collapsed="false">
      <c r="B186" s="48" t="s">
        <v>339</v>
      </c>
      <c r="C186" s="49" t="s">
        <v>30</v>
      </c>
      <c r="D186" s="66" t="n">
        <v>92762</v>
      </c>
      <c r="E186" s="50" t="s">
        <v>292</v>
      </c>
      <c r="F186" s="51" t="s">
        <v>78</v>
      </c>
      <c r="G186" s="52" t="n">
        <v>136.91</v>
      </c>
      <c r="H186" s="38"/>
      <c r="I186" s="53" t="n">
        <v>0</v>
      </c>
      <c r="J186" s="54" t="n">
        <f aca="false">ROUND(H186*(1+$I$186),2)</f>
        <v>0</v>
      </c>
      <c r="K186" s="55" t="n">
        <f aca="false">ROUND(G186*J186,2)</f>
        <v>0</v>
      </c>
    </row>
    <row r="187" customFormat="false" ht="51.75" hidden="false" customHeight="true" outlineLevel="0" collapsed="false">
      <c r="B187" s="48" t="s">
        <v>340</v>
      </c>
      <c r="C187" s="49" t="s">
        <v>30</v>
      </c>
      <c r="D187" s="66" t="n">
        <v>92763</v>
      </c>
      <c r="E187" s="50" t="s">
        <v>341</v>
      </c>
      <c r="F187" s="51" t="s">
        <v>78</v>
      </c>
      <c r="G187" s="52" t="n">
        <v>129.64</v>
      </c>
      <c r="H187" s="38"/>
      <c r="I187" s="53" t="n">
        <v>0</v>
      </c>
      <c r="J187" s="54" t="n">
        <f aca="false">ROUND(H187*(1+$I$187),2)</f>
        <v>0</v>
      </c>
      <c r="K187" s="55" t="n">
        <f aca="false">ROUND(G187*J187,2)</f>
        <v>0</v>
      </c>
    </row>
    <row r="188" customFormat="false" ht="51.75" hidden="false" customHeight="true" outlineLevel="0" collapsed="false">
      <c r="B188" s="48" t="s">
        <v>342</v>
      </c>
      <c r="C188" s="49" t="s">
        <v>30</v>
      </c>
      <c r="D188" s="66" t="n">
        <v>103672</v>
      </c>
      <c r="E188" s="50" t="s">
        <v>343</v>
      </c>
      <c r="F188" s="51" t="s">
        <v>58</v>
      </c>
      <c r="G188" s="52" t="n">
        <v>5.1</v>
      </c>
      <c r="H188" s="38"/>
      <c r="I188" s="53" t="n">
        <v>0</v>
      </c>
      <c r="J188" s="54" t="n">
        <f aca="false">ROUND(H188*(1+$I$189),2)</f>
        <v>0</v>
      </c>
      <c r="K188" s="55" t="n">
        <f aca="false">ROUND(G188*J188,2)</f>
        <v>0</v>
      </c>
    </row>
    <row r="189" customFormat="false" ht="51.75" hidden="false" customHeight="true" outlineLevel="0" collapsed="false">
      <c r="B189" s="48" t="s">
        <v>344</v>
      </c>
      <c r="C189" s="49" t="s">
        <v>30</v>
      </c>
      <c r="D189" s="66" t="n">
        <v>103686</v>
      </c>
      <c r="E189" s="50" t="s">
        <v>345</v>
      </c>
      <c r="F189" s="51" t="s">
        <v>58</v>
      </c>
      <c r="G189" s="52" t="n">
        <v>8.3</v>
      </c>
      <c r="H189" s="38"/>
      <c r="I189" s="53" t="n">
        <v>0</v>
      </c>
      <c r="J189" s="54" t="n">
        <f aca="false">ROUND(H189*(1+$I$190),2)</f>
        <v>0</v>
      </c>
      <c r="K189" s="55" t="n">
        <f aca="false">ROUND(G189*J189,2)</f>
        <v>0</v>
      </c>
    </row>
    <row r="190" customFormat="false" ht="51.75" hidden="false" customHeight="true" outlineLevel="0" collapsed="false">
      <c r="B190" s="48" t="s">
        <v>346</v>
      </c>
      <c r="C190" s="49" t="s">
        <v>30</v>
      </c>
      <c r="D190" s="66" t="n">
        <v>103675</v>
      </c>
      <c r="E190" s="50" t="s">
        <v>347</v>
      </c>
      <c r="F190" s="51" t="s">
        <v>58</v>
      </c>
      <c r="G190" s="52" t="n">
        <v>1.3</v>
      </c>
      <c r="H190" s="38"/>
      <c r="I190" s="53" t="n">
        <v>0</v>
      </c>
      <c r="J190" s="54" t="n">
        <f aca="false">ROUND(H190*(1+$I$191),2)</f>
        <v>0</v>
      </c>
      <c r="K190" s="55" t="n">
        <f aca="false">ROUND(G190*J190,2)</f>
        <v>0</v>
      </c>
    </row>
    <row r="191" customFormat="false" ht="65.25" hidden="false" customHeight="true" outlineLevel="0" collapsed="false">
      <c r="B191" s="48" t="s">
        <v>348</v>
      </c>
      <c r="C191" s="49" t="s">
        <v>30</v>
      </c>
      <c r="D191" s="66" t="n">
        <v>99837</v>
      </c>
      <c r="E191" s="50" t="s">
        <v>349</v>
      </c>
      <c r="F191" s="51" t="s">
        <v>73</v>
      </c>
      <c r="G191" s="52" t="n">
        <v>53.51</v>
      </c>
      <c r="H191" s="38"/>
      <c r="I191" s="53" t="n">
        <v>0</v>
      </c>
      <c r="J191" s="54" t="n">
        <f aca="false">ROUND(H191*(1+$I$191),2)</f>
        <v>0</v>
      </c>
      <c r="K191" s="55" t="n">
        <f aca="false">ROUND(G191*J191,2)</f>
        <v>0</v>
      </c>
    </row>
    <row r="192" customFormat="false" ht="28.5" hidden="false" customHeight="true" outlineLevel="0" collapsed="false">
      <c r="B192" s="39" t="n">
        <v>7</v>
      </c>
      <c r="C192" s="39"/>
      <c r="D192" s="39"/>
      <c r="E192" s="40" t="s">
        <v>350</v>
      </c>
      <c r="F192" s="41"/>
      <c r="G192" s="41"/>
      <c r="H192" s="41"/>
      <c r="I192" s="79"/>
      <c r="J192" s="41"/>
      <c r="K192" s="42"/>
    </row>
    <row r="193" customFormat="false" ht="28.5" hidden="false" customHeight="true" outlineLevel="0" collapsed="false">
      <c r="B193" s="48" t="s">
        <v>351</v>
      </c>
      <c r="C193" s="59" t="s">
        <v>30</v>
      </c>
      <c r="D193" s="49" t="n">
        <v>93567</v>
      </c>
      <c r="E193" s="50" t="s">
        <v>352</v>
      </c>
      <c r="F193" s="51" t="s">
        <v>37</v>
      </c>
      <c r="G193" s="52" t="n">
        <v>1.2</v>
      </c>
      <c r="H193" s="38"/>
      <c r="I193" s="53" t="n">
        <v>0</v>
      </c>
      <c r="J193" s="54" t="n">
        <f aca="false">ROUND(H193*(1+$I$193),2)</f>
        <v>0</v>
      </c>
      <c r="K193" s="55" t="n">
        <f aca="false">ROUND(G193*J193,2)</f>
        <v>0</v>
      </c>
    </row>
    <row r="194" customFormat="false" ht="28.5" hidden="false" customHeight="true" outlineLevel="0" collapsed="false">
      <c r="B194" s="80" t="s">
        <v>353</v>
      </c>
      <c r="C194" s="81" t="s">
        <v>30</v>
      </c>
      <c r="D194" s="82" t="n">
        <v>94295</v>
      </c>
      <c r="E194" s="83" t="s">
        <v>354</v>
      </c>
      <c r="F194" s="84" t="s">
        <v>37</v>
      </c>
      <c r="G194" s="85" t="n">
        <v>7.2</v>
      </c>
      <c r="H194" s="86"/>
      <c r="I194" s="87" t="n">
        <v>0</v>
      </c>
      <c r="J194" s="88" t="n">
        <f aca="false">ROUND(H194*(1+$I$194),2)</f>
        <v>0</v>
      </c>
      <c r="K194" s="89" t="n">
        <f aca="false">ROUND(G194*J194,2)</f>
        <v>0</v>
      </c>
    </row>
    <row r="195" customFormat="false" ht="19.5" hidden="false" customHeight="true" outlineLevel="0" collapsed="false">
      <c r="B195" s="90"/>
      <c r="C195" s="91"/>
      <c r="D195" s="91"/>
      <c r="E195" s="9"/>
      <c r="F195" s="9"/>
      <c r="G195" s="10"/>
      <c r="H195" s="10"/>
      <c r="I195" s="10"/>
      <c r="J195" s="92" t="s">
        <v>355</v>
      </c>
      <c r="K195" s="93"/>
    </row>
    <row r="196" customFormat="false" ht="19.5" hidden="false" customHeight="true" outlineLevel="0" collapsed="false">
      <c r="B196" s="94"/>
      <c r="C196" s="95" t="s">
        <v>356</v>
      </c>
      <c r="D196" s="95"/>
      <c r="E196" s="95"/>
      <c r="K196" s="96"/>
    </row>
    <row r="197" customFormat="false" ht="19.5" hidden="false" customHeight="true" outlineLevel="0" collapsed="false">
      <c r="B197" s="94"/>
      <c r="C197" s="97" t="s">
        <v>357</v>
      </c>
      <c r="D197" s="95"/>
      <c r="E197" s="95"/>
      <c r="K197" s="96"/>
    </row>
    <row r="198" customFormat="false" ht="19.5" hidden="false" customHeight="true" outlineLevel="0" collapsed="false">
      <c r="B198" s="94"/>
      <c r="K198" s="96"/>
    </row>
    <row r="199" customFormat="false" ht="19.5" hidden="false" customHeight="true" outlineLevel="0" collapsed="false">
      <c r="B199" s="94"/>
      <c r="C199" s="95" t="s">
        <v>356</v>
      </c>
      <c r="D199" s="95"/>
      <c r="E199" s="95"/>
      <c r="K199" s="96"/>
    </row>
    <row r="200" customFormat="false" ht="19.5" hidden="false" customHeight="true" outlineLevel="0" collapsed="false">
      <c r="B200" s="94"/>
      <c r="C200" s="38" t="s">
        <v>357</v>
      </c>
      <c r="D200" s="95"/>
      <c r="E200" s="95"/>
      <c r="K200" s="96"/>
    </row>
    <row r="201" customFormat="false" ht="19.5" hidden="false" customHeight="true" outlineLevel="0" collapsed="false">
      <c r="B201" s="94"/>
      <c r="C201" s="38" t="s">
        <v>358</v>
      </c>
      <c r="D201" s="95"/>
      <c r="E201" s="95"/>
      <c r="K201" s="96"/>
    </row>
    <row r="202" customFormat="false" ht="19.5" hidden="false" customHeight="true" outlineLevel="0" collapsed="false">
      <c r="B202" s="98"/>
      <c r="C202" s="99"/>
      <c r="D202" s="99"/>
      <c r="E202" s="100"/>
      <c r="F202" s="101"/>
      <c r="G202" s="102"/>
      <c r="H202" s="102"/>
      <c r="I202" s="102"/>
      <c r="J202" s="102"/>
      <c r="K202" s="103"/>
    </row>
    <row r="203" customFormat="false" ht="19.5" hidden="false" customHeight="true" outlineLevel="0" collapsed="false">
      <c r="E203" s="1"/>
    </row>
    <row r="204" customFormat="false" ht="19.5" hidden="false" customHeight="true" outlineLevel="0" collapsed="false"/>
    <row r="205" customFormat="false" ht="19.5" hidden="false" customHeight="true" outlineLevel="0" collapsed="false"/>
    <row r="206" customFormat="false" ht="19.5" hidden="false" customHeight="true" outlineLevel="0" collapsed="false"/>
    <row r="207" customFormat="false" ht="19.5" hidden="false" customHeight="true" outlineLevel="0" collapsed="false"/>
    <row r="208" customFormat="false" ht="19.5" hidden="false" customHeight="true" outlineLevel="0" collapsed="false"/>
    <row r="209" customFormat="false" ht="19.5" hidden="false" customHeight="true" outlineLevel="0" collapsed="false"/>
    <row r="210" customFormat="false" ht="19.5" hidden="false" customHeight="true" outlineLevel="0" collapsed="false"/>
    <row r="211" customFormat="false" ht="19.5" hidden="false" customHeight="true" outlineLevel="0" collapsed="false"/>
    <row r="212" customFormat="false" ht="19.5" hidden="false" customHeight="true" outlineLevel="0" collapsed="false"/>
    <row r="213" customFormat="false" ht="19.5" hidden="false" customHeight="true" outlineLevel="0" collapsed="false"/>
    <row r="214" customFormat="false" ht="19.5" hidden="false" customHeight="true" outlineLevel="0" collapsed="false">
      <c r="E214" s="1"/>
    </row>
    <row r="215" customFormat="false" ht="19.5" hidden="false" customHeight="true" outlineLevel="0" collapsed="false">
      <c r="E215" s="1"/>
    </row>
    <row r="216" customFormat="false" ht="19.5" hidden="false" customHeight="true" outlineLevel="0" collapsed="false">
      <c r="E216" s="1"/>
    </row>
    <row r="217" customFormat="false" ht="19.5" hidden="false" customHeight="true" outlineLevel="0" collapsed="false"/>
    <row r="218" customFormat="false" ht="19.5" hidden="false" customHeight="true" outlineLevel="0" collapsed="false"/>
    <row r="219" customFormat="false" ht="19.5" hidden="false" customHeight="true" outlineLevel="0" collapsed="false"/>
    <row r="220" customFormat="false" ht="19.5" hidden="false" customHeight="true" outlineLevel="0" collapsed="false"/>
    <row r="221" customFormat="false" ht="19.5" hidden="false" customHeight="true" outlineLevel="0" collapsed="false">
      <c r="D221" s="1"/>
      <c r="E221" s="1"/>
    </row>
    <row r="222" customFormat="false" ht="19.5" hidden="false" customHeight="true" outlineLevel="0" collapsed="false">
      <c r="D222" s="1"/>
      <c r="E222" s="1"/>
    </row>
    <row r="223" customFormat="false" ht="19.5" hidden="false" customHeight="true" outlineLevel="0" collapsed="false">
      <c r="D223" s="1"/>
      <c r="E223" s="1"/>
    </row>
    <row r="224" customFormat="false" ht="19.5" hidden="false" customHeight="true" outlineLevel="0" collapsed="false"/>
    <row r="225" customFormat="false" ht="19.5" hidden="false" customHeight="true" outlineLevel="0" collapsed="false"/>
    <row r="226" customFormat="false" ht="19.5" hidden="false" customHeight="true" outlineLevel="0" collapsed="false"/>
    <row r="227" customFormat="false" ht="19.5" hidden="false" customHeight="true" outlineLevel="0" collapsed="false"/>
    <row r="228" customFormat="false" ht="19.5" hidden="false" customHeight="true" outlineLevel="0" collapsed="false"/>
    <row r="229" customFormat="false" ht="19.5" hidden="false" customHeight="true" outlineLevel="0" collapsed="false"/>
    <row r="230" customFormat="false" ht="19.5" hidden="false" customHeight="true" outlineLevel="0" collapsed="false"/>
    <row r="231" customFormat="false" ht="19.5" hidden="false" customHeight="true" outlineLevel="0" collapsed="false"/>
    <row r="232" customFormat="false" ht="19.5" hidden="false" customHeight="true" outlineLevel="0" collapsed="false"/>
    <row r="233" customFormat="false" ht="19.5" hidden="false" customHeight="true" outlineLevel="0" collapsed="false"/>
    <row r="234" customFormat="false" ht="19.5" hidden="false" customHeight="true" outlineLevel="0" collapsed="false"/>
    <row r="235" customFormat="false" ht="19.5" hidden="false" customHeight="true" outlineLevel="0" collapsed="false"/>
    <row r="236" customFormat="false" ht="19.5" hidden="false" customHeight="true" outlineLevel="0" collapsed="false"/>
    <row r="237" customFormat="false" ht="19.5" hidden="false" customHeight="true" outlineLevel="0" collapsed="false"/>
    <row r="238" customFormat="false" ht="19.5" hidden="false" customHeight="true" outlineLevel="0" collapsed="false"/>
    <row r="239" customFormat="false" ht="19.5" hidden="false" customHeight="true" outlineLevel="0" collapsed="false"/>
    <row r="240" customFormat="false" ht="19.5" hidden="false" customHeight="true" outlineLevel="0" collapsed="false"/>
    <row r="241" customFormat="false" ht="19.5" hidden="false" customHeight="true" outlineLevel="0" collapsed="false"/>
    <row r="242" customFormat="false" ht="19.5" hidden="false" customHeight="true" outlineLevel="0" collapsed="false"/>
    <row r="243" customFormat="false" ht="19.5" hidden="false" customHeight="true" outlineLevel="0" collapsed="false"/>
    <row r="244" customFormat="false" ht="19.5" hidden="false" customHeight="true" outlineLevel="0" collapsed="false"/>
    <row r="245" customFormat="false" ht="19.5" hidden="false" customHeight="true" outlineLevel="0" collapsed="false"/>
    <row r="246" customFormat="false" ht="19.5" hidden="false" customHeight="true" outlineLevel="0" collapsed="false"/>
    <row r="247" customFormat="false" ht="19.5" hidden="false" customHeight="true" outlineLevel="0" collapsed="false"/>
    <row r="248" customFormat="false" ht="19.5" hidden="false" customHeight="true" outlineLevel="0" collapsed="false"/>
    <row r="249" customFormat="false" ht="19.5" hidden="false" customHeight="true" outlineLevel="0" collapsed="false"/>
    <row r="250" customFormat="false" ht="19.5" hidden="false" customHeight="true" outlineLevel="0" collapsed="false"/>
    <row r="251" customFormat="false" ht="19.5" hidden="false" customHeight="true" outlineLevel="0" collapsed="false"/>
    <row r="252" customFormat="false" ht="19.5" hidden="false" customHeight="true" outlineLevel="0" collapsed="false"/>
    <row r="253" customFormat="false" ht="19.5" hidden="false" customHeight="true" outlineLevel="0" collapsed="false"/>
    <row r="254" customFormat="false" ht="19.5" hidden="false" customHeight="true" outlineLevel="0" collapsed="false"/>
    <row r="255" customFormat="false" ht="19.5" hidden="false" customHeight="true" outlineLevel="0" collapsed="false"/>
    <row r="256" customFormat="false" ht="19.5" hidden="false" customHeight="true" outlineLevel="0" collapsed="false"/>
    <row r="257" customFormat="false" ht="19.5" hidden="false" customHeight="true" outlineLevel="0" collapsed="false"/>
    <row r="258" customFormat="false" ht="19.5" hidden="false" customHeight="true" outlineLevel="0" collapsed="false"/>
    <row r="259" customFormat="false" ht="19.5" hidden="false" customHeight="true" outlineLevel="0" collapsed="false"/>
    <row r="260" customFormat="false" ht="19.5" hidden="false" customHeight="true" outlineLevel="0" collapsed="false"/>
    <row r="261" customFormat="false" ht="19.5" hidden="false" customHeight="true" outlineLevel="0" collapsed="false"/>
    <row r="262" customFormat="false" ht="19.5" hidden="false" customHeight="true" outlineLevel="0" collapsed="false"/>
    <row r="263" customFormat="false" ht="19.5" hidden="false" customHeight="true" outlineLevel="0" collapsed="false"/>
    <row r="264" customFormat="false" ht="19.5" hidden="false" customHeight="true" outlineLevel="0" collapsed="false"/>
    <row r="265" customFormat="false" ht="19.5" hidden="false" customHeight="true" outlineLevel="0" collapsed="false"/>
    <row r="266" customFormat="false" ht="19.5" hidden="false" customHeight="true" outlineLevel="0" collapsed="false"/>
    <row r="267" customFormat="false" ht="19.5" hidden="false" customHeight="true" outlineLevel="0" collapsed="false"/>
    <row r="268" customFormat="false" ht="19.5" hidden="false" customHeight="true" outlineLevel="0" collapsed="false"/>
    <row r="269" customFormat="false" ht="19.5" hidden="false" customHeight="true" outlineLevel="0" collapsed="false"/>
    <row r="270" customFormat="false" ht="19.5" hidden="false" customHeight="true" outlineLevel="0" collapsed="false"/>
    <row r="271" customFormat="false" ht="19.5" hidden="false" customHeight="true" outlineLevel="0" collapsed="false"/>
    <row r="272" customFormat="false" ht="19.5" hidden="false" customHeight="true" outlineLevel="0" collapsed="false"/>
    <row r="273" customFormat="false" ht="19.5" hidden="false" customHeight="true" outlineLevel="0" collapsed="false"/>
    <row r="274" customFormat="false" ht="19.5" hidden="false" customHeight="true" outlineLevel="0" collapsed="false"/>
    <row r="275" customFormat="false" ht="19.5" hidden="false" customHeight="true" outlineLevel="0" collapsed="false"/>
    <row r="276" customFormat="false" ht="19.5" hidden="false" customHeight="true" outlineLevel="0" collapsed="false"/>
    <row r="277" customFormat="false" ht="19.5" hidden="false" customHeight="true" outlineLevel="0" collapsed="false"/>
    <row r="278" customFormat="false" ht="19.5" hidden="false" customHeight="true" outlineLevel="0" collapsed="false"/>
    <row r="279" customFormat="false" ht="19.5" hidden="false" customHeight="true" outlineLevel="0" collapsed="false"/>
    <row r="280" customFormat="false" ht="19.5" hidden="false" customHeight="true" outlineLevel="0" collapsed="false"/>
    <row r="281" customFormat="false" ht="19.5" hidden="false" customHeight="true" outlineLevel="0" collapsed="false"/>
    <row r="282" customFormat="false" ht="19.5" hidden="false" customHeight="true" outlineLevel="0" collapsed="false"/>
    <row r="283" customFormat="false" ht="19.5" hidden="false" customHeight="true" outlineLevel="0" collapsed="false"/>
    <row r="284" customFormat="false" ht="19.5" hidden="false" customHeight="true" outlineLevel="0" collapsed="false"/>
    <row r="285" customFormat="false" ht="19.5" hidden="false" customHeight="true" outlineLevel="0" collapsed="false"/>
    <row r="286" customFormat="false" ht="19.5" hidden="false" customHeight="true" outlineLevel="0" collapsed="false"/>
    <row r="287" customFormat="false" ht="19.5" hidden="false" customHeight="true" outlineLevel="0" collapsed="false"/>
    <row r="288" customFormat="false" ht="19.5" hidden="false" customHeight="true" outlineLevel="0" collapsed="false"/>
    <row r="289" customFormat="false" ht="19.5" hidden="false" customHeight="true" outlineLevel="0" collapsed="false"/>
    <row r="290" customFormat="false" ht="19.5" hidden="false" customHeight="true" outlineLevel="0" collapsed="false"/>
    <row r="291" customFormat="false" ht="19.5" hidden="false" customHeight="true" outlineLevel="0" collapsed="false"/>
    <row r="292" customFormat="false" ht="19.5" hidden="false" customHeight="true" outlineLevel="0" collapsed="false"/>
    <row r="293" customFormat="false" ht="19.5" hidden="false" customHeight="true" outlineLevel="0" collapsed="false"/>
    <row r="294" customFormat="false" ht="19.5" hidden="false" customHeight="true" outlineLevel="0" collapsed="false"/>
    <row r="295" customFormat="false" ht="19.5" hidden="false" customHeight="true" outlineLevel="0" collapsed="false"/>
    <row r="296" customFormat="false" ht="19.5" hidden="false" customHeight="true" outlineLevel="0" collapsed="false"/>
    <row r="297" customFormat="false" ht="19.5" hidden="false" customHeight="true" outlineLevel="0" collapsed="false"/>
    <row r="298" customFormat="false" ht="19.5" hidden="false" customHeight="true" outlineLevel="0" collapsed="false"/>
    <row r="299" customFormat="false" ht="19.5" hidden="false" customHeight="true" outlineLevel="0" collapsed="false"/>
    <row r="300" customFormat="false" ht="19.5" hidden="false" customHeight="true" outlineLevel="0" collapsed="false"/>
    <row r="301" customFormat="false" ht="19.5" hidden="false" customHeight="true" outlineLevel="0" collapsed="false"/>
    <row r="302" customFormat="false" ht="19.5" hidden="false" customHeight="true" outlineLevel="0" collapsed="false"/>
    <row r="303" customFormat="false" ht="19.5" hidden="false" customHeight="true" outlineLevel="0" collapsed="false"/>
    <row r="304" customFormat="false" ht="19.5" hidden="false" customHeight="true" outlineLevel="0" collapsed="false"/>
    <row r="305" customFormat="false" ht="19.5" hidden="false" customHeight="true" outlineLevel="0" collapsed="false"/>
    <row r="306" customFormat="false" ht="19.5" hidden="false" customHeight="true" outlineLevel="0" collapsed="false"/>
    <row r="307" customFormat="false" ht="19.5" hidden="false" customHeight="true" outlineLevel="0" collapsed="false"/>
    <row r="308" customFormat="false" ht="19.5" hidden="false" customHeight="true" outlineLevel="0" collapsed="false"/>
    <row r="309" customFormat="false" ht="19.5" hidden="false" customHeight="true" outlineLevel="0" collapsed="false"/>
    <row r="310" customFormat="false" ht="19.5" hidden="false" customHeight="true" outlineLevel="0" collapsed="false"/>
    <row r="311" customFormat="false" ht="19.5" hidden="false" customHeight="true" outlineLevel="0" collapsed="false"/>
    <row r="312" customFormat="false" ht="19.5" hidden="false" customHeight="true" outlineLevel="0" collapsed="false"/>
    <row r="313" customFormat="false" ht="19.5" hidden="false" customHeight="true" outlineLevel="0" collapsed="false"/>
    <row r="314" customFormat="false" ht="19.5" hidden="false" customHeight="true" outlineLevel="0" collapsed="false"/>
    <row r="315" customFormat="false" ht="19.5" hidden="false" customHeight="true" outlineLevel="0" collapsed="false"/>
    <row r="316" customFormat="false" ht="19.5" hidden="false" customHeight="true" outlineLevel="0" collapsed="false"/>
    <row r="317" customFormat="false" ht="19.5" hidden="false" customHeight="true" outlineLevel="0" collapsed="false"/>
    <row r="318" customFormat="false" ht="19.5" hidden="false" customHeight="true" outlineLevel="0" collapsed="false"/>
    <row r="319" customFormat="false" ht="19.5" hidden="false" customHeight="true" outlineLevel="0" collapsed="false"/>
    <row r="320" customFormat="false" ht="19.5" hidden="false" customHeight="true" outlineLevel="0" collapsed="false"/>
    <row r="321" customFormat="false" ht="19.5" hidden="false" customHeight="true" outlineLevel="0" collapsed="false"/>
    <row r="322" customFormat="false" ht="19.5" hidden="false" customHeight="true" outlineLevel="0" collapsed="false"/>
    <row r="323" customFormat="false" ht="19.5" hidden="false" customHeight="true" outlineLevel="0" collapsed="false"/>
    <row r="324" customFormat="false" ht="19.5" hidden="false" customHeight="true" outlineLevel="0" collapsed="false"/>
    <row r="325" customFormat="false" ht="19.5" hidden="false" customHeight="true" outlineLevel="0" collapsed="false"/>
    <row r="326" customFormat="false" ht="19.5" hidden="false" customHeight="true" outlineLevel="0" collapsed="false"/>
    <row r="327" customFormat="false" ht="19.5" hidden="false" customHeight="true" outlineLevel="0" collapsed="false"/>
    <row r="328" customFormat="false" ht="19.5" hidden="false" customHeight="true" outlineLevel="0" collapsed="false"/>
    <row r="329" customFormat="false" ht="19.5" hidden="false" customHeight="true" outlineLevel="0" collapsed="false"/>
    <row r="330" customFormat="false" ht="19.5" hidden="false" customHeight="true" outlineLevel="0" collapsed="false"/>
    <row r="331" customFormat="false" ht="19.5" hidden="false" customHeight="true" outlineLevel="0" collapsed="false"/>
    <row r="332" customFormat="false" ht="19.5" hidden="false" customHeight="true" outlineLevel="0" collapsed="false"/>
    <row r="333" customFormat="false" ht="19.5" hidden="false" customHeight="true" outlineLevel="0" collapsed="false"/>
    <row r="334" customFormat="false" ht="19.5" hidden="false" customHeight="true" outlineLevel="0" collapsed="false"/>
    <row r="335" customFormat="false" ht="19.5" hidden="false" customHeight="true" outlineLevel="0" collapsed="false"/>
    <row r="336" customFormat="false" ht="19.5" hidden="false" customHeight="true" outlineLevel="0" collapsed="false"/>
    <row r="337" customFormat="false" ht="19.5" hidden="false" customHeight="true" outlineLevel="0" collapsed="false"/>
    <row r="338" customFormat="false" ht="19.5" hidden="false" customHeight="true" outlineLevel="0" collapsed="false"/>
    <row r="339" customFormat="false" ht="19.5" hidden="false" customHeight="true" outlineLevel="0" collapsed="false"/>
    <row r="340" customFormat="false" ht="19.5" hidden="false" customHeight="true" outlineLevel="0" collapsed="false"/>
    <row r="341" customFormat="false" ht="19.5" hidden="false" customHeight="true" outlineLevel="0" collapsed="false"/>
    <row r="342" customFormat="false" ht="19.5" hidden="false" customHeight="true" outlineLevel="0" collapsed="false"/>
    <row r="343" customFormat="false" ht="19.5" hidden="false" customHeight="true" outlineLevel="0" collapsed="false"/>
    <row r="344" customFormat="false" ht="19.5" hidden="false" customHeight="true" outlineLevel="0" collapsed="false"/>
    <row r="345" customFormat="false" ht="19.5" hidden="false" customHeight="true" outlineLevel="0" collapsed="false"/>
    <row r="346" customFormat="false" ht="19.5" hidden="false" customHeight="true" outlineLevel="0" collapsed="false"/>
    <row r="347" customFormat="false" ht="19.5" hidden="false" customHeight="true" outlineLevel="0" collapsed="false"/>
    <row r="348" customFormat="false" ht="19.5" hidden="false" customHeight="true" outlineLevel="0" collapsed="false"/>
    <row r="349" customFormat="false" ht="19.5" hidden="false" customHeight="true" outlineLevel="0" collapsed="false"/>
    <row r="350" customFormat="false" ht="19.5" hidden="false" customHeight="true" outlineLevel="0" collapsed="false"/>
    <row r="351" customFormat="false" ht="19.5" hidden="false" customHeight="true" outlineLevel="0" collapsed="false"/>
    <row r="352" customFormat="false" ht="19.5" hidden="false" customHeight="true" outlineLevel="0" collapsed="false"/>
    <row r="353" customFormat="false" ht="19.5" hidden="false" customHeight="true" outlineLevel="0" collapsed="false"/>
    <row r="354" customFormat="false" ht="19.5" hidden="false" customHeight="true" outlineLevel="0" collapsed="false"/>
    <row r="355" customFormat="false" ht="19.5" hidden="false" customHeight="true" outlineLevel="0" collapsed="false"/>
    <row r="356" customFormat="false" ht="19.5" hidden="false" customHeight="true" outlineLevel="0" collapsed="false"/>
    <row r="357" customFormat="false" ht="19.5" hidden="false" customHeight="true" outlineLevel="0" collapsed="false"/>
    <row r="358" customFormat="false" ht="19.5" hidden="false" customHeight="true" outlineLevel="0" collapsed="false"/>
    <row r="359" customFormat="false" ht="19.5" hidden="false" customHeight="true" outlineLevel="0" collapsed="false"/>
    <row r="360" customFormat="false" ht="19.5" hidden="false" customHeight="true" outlineLevel="0" collapsed="false"/>
    <row r="361" customFormat="false" ht="19.5" hidden="false" customHeight="true" outlineLevel="0" collapsed="false"/>
    <row r="362" customFormat="false" ht="19.5" hidden="false" customHeight="true" outlineLevel="0" collapsed="false"/>
    <row r="363" customFormat="false" ht="19.5" hidden="false" customHeight="true" outlineLevel="0" collapsed="false"/>
    <row r="364" customFormat="false" ht="19.5" hidden="false" customHeight="true" outlineLevel="0" collapsed="false"/>
    <row r="365" customFormat="false" ht="19.5" hidden="false" customHeight="true" outlineLevel="0" collapsed="false"/>
    <row r="366" customFormat="false" ht="19.5" hidden="false" customHeight="true" outlineLevel="0" collapsed="false"/>
    <row r="367" customFormat="false" ht="19.5" hidden="false" customHeight="true" outlineLevel="0" collapsed="false"/>
    <row r="368" customFormat="false" ht="19.5" hidden="false" customHeight="true" outlineLevel="0" collapsed="false"/>
    <row r="369" customFormat="false" ht="19.5" hidden="false" customHeight="true" outlineLevel="0" collapsed="false"/>
    <row r="370" customFormat="false" ht="19.5" hidden="false" customHeight="true" outlineLevel="0" collapsed="false"/>
    <row r="371" customFormat="false" ht="19.5" hidden="false" customHeight="true" outlineLevel="0" collapsed="false"/>
    <row r="372" customFormat="false" ht="19.5" hidden="false" customHeight="true" outlineLevel="0" collapsed="false"/>
    <row r="373" customFormat="false" ht="19.5" hidden="false" customHeight="true" outlineLevel="0" collapsed="false"/>
    <row r="374" customFormat="false" ht="19.5" hidden="false" customHeight="true" outlineLevel="0" collapsed="false"/>
    <row r="375" customFormat="false" ht="19.5" hidden="false" customHeight="true" outlineLevel="0" collapsed="false"/>
    <row r="376" customFormat="false" ht="19.5" hidden="false" customHeight="true" outlineLevel="0" collapsed="false"/>
    <row r="377" customFormat="false" ht="19.5" hidden="false" customHeight="true" outlineLevel="0" collapsed="false"/>
    <row r="378" customFormat="false" ht="19.5" hidden="false" customHeight="true" outlineLevel="0" collapsed="false"/>
    <row r="379" customFormat="false" ht="19.5" hidden="false" customHeight="true" outlineLevel="0" collapsed="false"/>
    <row r="380" customFormat="false" ht="19.5" hidden="false" customHeight="true" outlineLevel="0" collapsed="false"/>
    <row r="381" customFormat="false" ht="19.5" hidden="false" customHeight="true" outlineLevel="0" collapsed="false"/>
    <row r="382" customFormat="false" ht="19.5" hidden="false" customHeight="true" outlineLevel="0" collapsed="false"/>
    <row r="383" customFormat="false" ht="19.5" hidden="false" customHeight="true" outlineLevel="0" collapsed="false"/>
    <row r="384" customFormat="false" ht="19.5" hidden="false" customHeight="true" outlineLevel="0" collapsed="false"/>
    <row r="385" customFormat="false" ht="19.5" hidden="false" customHeight="true" outlineLevel="0" collapsed="false"/>
    <row r="386" customFormat="false" ht="19.5" hidden="false" customHeight="true" outlineLevel="0" collapsed="false"/>
    <row r="387" customFormat="false" ht="19.5" hidden="false" customHeight="true" outlineLevel="0" collapsed="false"/>
    <row r="388" customFormat="false" ht="19.5" hidden="false" customHeight="true" outlineLevel="0" collapsed="false"/>
    <row r="389" customFormat="false" ht="19.5" hidden="false" customHeight="true" outlineLevel="0" collapsed="false"/>
    <row r="390" customFormat="false" ht="19.5" hidden="false" customHeight="true" outlineLevel="0" collapsed="false"/>
    <row r="391" customFormat="false" ht="19.5" hidden="false" customHeight="true" outlineLevel="0" collapsed="false"/>
    <row r="392" customFormat="false" ht="19.5" hidden="false" customHeight="true" outlineLevel="0" collapsed="false"/>
    <row r="393" customFormat="false" ht="19.5" hidden="false" customHeight="true" outlineLevel="0" collapsed="false"/>
    <row r="394" customFormat="false" ht="19.5" hidden="false" customHeight="true" outlineLevel="0" collapsed="false"/>
    <row r="395" customFormat="false" ht="19.5" hidden="false" customHeight="true" outlineLevel="0" collapsed="false"/>
    <row r="396" customFormat="false" ht="19.5" hidden="false" customHeight="true" outlineLevel="0" collapsed="false"/>
    <row r="397" customFormat="false" ht="19.5" hidden="false" customHeight="true" outlineLevel="0" collapsed="false"/>
    <row r="398" customFormat="false" ht="19.5" hidden="false" customHeight="true" outlineLevel="0" collapsed="false"/>
    <row r="399" customFormat="false" ht="19.5" hidden="false" customHeight="true" outlineLevel="0" collapsed="false"/>
    <row r="400" customFormat="false" ht="19.5" hidden="false" customHeight="true" outlineLevel="0" collapsed="false"/>
    <row r="401" customFormat="false" ht="19.5" hidden="false" customHeight="true" outlineLevel="0" collapsed="false"/>
    <row r="402" customFormat="false" ht="19.5" hidden="false" customHeight="true" outlineLevel="0" collapsed="false"/>
    <row r="403" customFormat="false" ht="19.5" hidden="false" customHeight="true" outlineLevel="0" collapsed="false"/>
    <row r="404" customFormat="false" ht="19.5" hidden="false" customHeight="true" outlineLevel="0" collapsed="false"/>
    <row r="405" customFormat="false" ht="19.5" hidden="false" customHeight="true" outlineLevel="0" collapsed="false"/>
    <row r="406" customFormat="false" ht="19.5" hidden="false" customHeight="true" outlineLevel="0" collapsed="false"/>
    <row r="407" customFormat="false" ht="19.5" hidden="false" customHeight="true" outlineLevel="0" collapsed="false"/>
    <row r="408" customFormat="false" ht="19.5" hidden="false" customHeight="true" outlineLevel="0" collapsed="false"/>
    <row r="409" customFormat="false" ht="19.5" hidden="false" customHeight="true" outlineLevel="0" collapsed="false"/>
    <row r="410" customFormat="false" ht="19.5" hidden="false" customHeight="true" outlineLevel="0" collapsed="false"/>
    <row r="411" customFormat="false" ht="19.5" hidden="false" customHeight="true" outlineLevel="0" collapsed="false"/>
    <row r="412" customFormat="false" ht="19.5" hidden="false" customHeight="true" outlineLevel="0" collapsed="false"/>
    <row r="413" customFormat="false" ht="19.5" hidden="false" customHeight="true" outlineLevel="0" collapsed="false"/>
    <row r="414" customFormat="false" ht="19.5" hidden="false" customHeight="true" outlineLevel="0" collapsed="false"/>
    <row r="415" customFormat="false" ht="19.5" hidden="false" customHeight="true" outlineLevel="0" collapsed="false"/>
    <row r="416" customFormat="false" ht="19.5" hidden="false" customHeight="true" outlineLevel="0" collapsed="false"/>
    <row r="417" customFormat="false" ht="19.5" hidden="false" customHeight="true" outlineLevel="0" collapsed="false"/>
    <row r="418" customFormat="false" ht="19.5" hidden="false" customHeight="true" outlineLevel="0" collapsed="false"/>
    <row r="419" customFormat="false" ht="19.5" hidden="false" customHeight="true" outlineLevel="0" collapsed="false"/>
    <row r="420" customFormat="false" ht="19.5" hidden="false" customHeight="true" outlineLevel="0" collapsed="false"/>
    <row r="421" customFormat="false" ht="19.5" hidden="false" customHeight="true" outlineLevel="0" collapsed="false"/>
    <row r="422" customFormat="false" ht="19.5" hidden="false" customHeight="true" outlineLevel="0" collapsed="false"/>
    <row r="423" customFormat="false" ht="19.5" hidden="false" customHeight="true" outlineLevel="0" collapsed="false"/>
    <row r="424" customFormat="false" ht="19.5" hidden="false" customHeight="true" outlineLevel="0" collapsed="false"/>
    <row r="425" customFormat="false" ht="19.5" hidden="false" customHeight="true" outlineLevel="0" collapsed="false"/>
    <row r="426" customFormat="false" ht="19.5" hidden="false" customHeight="true" outlineLevel="0" collapsed="false"/>
    <row r="427" customFormat="false" ht="19.5" hidden="false" customHeight="true" outlineLevel="0" collapsed="false"/>
    <row r="428" customFormat="false" ht="19.5" hidden="false" customHeight="true" outlineLevel="0" collapsed="false"/>
    <row r="429" customFormat="false" ht="19.5" hidden="false" customHeight="true" outlineLevel="0" collapsed="false"/>
    <row r="430" customFormat="false" ht="19.5" hidden="false" customHeight="true" outlineLevel="0" collapsed="false"/>
    <row r="431" customFormat="false" ht="19.5" hidden="false" customHeight="true" outlineLevel="0" collapsed="false"/>
    <row r="432" customFormat="false" ht="19.5" hidden="false" customHeight="true" outlineLevel="0" collapsed="false"/>
    <row r="433" customFormat="false" ht="19.5" hidden="false" customHeight="true" outlineLevel="0" collapsed="false"/>
    <row r="434" customFormat="false" ht="19.5" hidden="false" customHeight="true" outlineLevel="0" collapsed="false"/>
    <row r="435" customFormat="false" ht="19.5" hidden="false" customHeight="true" outlineLevel="0" collapsed="false"/>
    <row r="436" customFormat="false" ht="19.5" hidden="false" customHeight="true" outlineLevel="0" collapsed="false"/>
    <row r="437" customFormat="false" ht="19.5" hidden="false" customHeight="true" outlineLevel="0" collapsed="false"/>
    <row r="438" customFormat="false" ht="19.5" hidden="false" customHeight="true" outlineLevel="0" collapsed="false"/>
    <row r="439" customFormat="false" ht="19.5" hidden="false" customHeight="true" outlineLevel="0" collapsed="false"/>
    <row r="440" customFormat="false" ht="19.5" hidden="false" customHeight="true" outlineLevel="0" collapsed="false"/>
    <row r="441" customFormat="false" ht="19.5" hidden="false" customHeight="true" outlineLevel="0" collapsed="false"/>
    <row r="442" customFormat="false" ht="19.5" hidden="false" customHeight="true" outlineLevel="0" collapsed="false"/>
    <row r="443" customFormat="false" ht="19.5" hidden="false" customHeight="true" outlineLevel="0" collapsed="false"/>
    <row r="444" customFormat="false" ht="19.5" hidden="false" customHeight="true" outlineLevel="0" collapsed="false"/>
    <row r="445" customFormat="false" ht="19.5" hidden="false" customHeight="true" outlineLevel="0" collapsed="false"/>
    <row r="446" customFormat="false" ht="19.5" hidden="false" customHeight="true" outlineLevel="0" collapsed="false"/>
    <row r="447" customFormat="false" ht="19.5" hidden="false" customHeight="true" outlineLevel="0" collapsed="false"/>
    <row r="448" customFormat="false" ht="19.5" hidden="false" customHeight="true" outlineLevel="0" collapsed="false"/>
    <row r="449" customFormat="false" ht="19.5" hidden="false" customHeight="true" outlineLevel="0" collapsed="false"/>
    <row r="450" customFormat="false" ht="19.5" hidden="false" customHeight="true" outlineLevel="0" collapsed="false"/>
    <row r="451" customFormat="false" ht="19.5" hidden="false" customHeight="true" outlineLevel="0" collapsed="false"/>
    <row r="452" customFormat="false" ht="19.5" hidden="false" customHeight="true" outlineLevel="0" collapsed="false"/>
    <row r="453" customFormat="false" ht="19.5" hidden="false" customHeight="true" outlineLevel="0" collapsed="false"/>
    <row r="454" customFormat="false" ht="19.5" hidden="false" customHeight="true" outlineLevel="0" collapsed="false"/>
    <row r="455" customFormat="false" ht="19.5" hidden="false" customHeight="true" outlineLevel="0" collapsed="false"/>
    <row r="456" customFormat="false" ht="19.5" hidden="false" customHeight="true" outlineLevel="0" collapsed="false"/>
    <row r="457" customFormat="false" ht="19.5" hidden="false" customHeight="true" outlineLevel="0" collapsed="false"/>
    <row r="458" customFormat="false" ht="19.5" hidden="false" customHeight="true" outlineLevel="0" collapsed="false"/>
    <row r="459" customFormat="false" ht="19.5" hidden="false" customHeight="true" outlineLevel="0" collapsed="false"/>
    <row r="460" customFormat="false" ht="19.5" hidden="false" customHeight="true" outlineLevel="0" collapsed="false"/>
    <row r="461" customFormat="false" ht="19.5" hidden="false" customHeight="true" outlineLevel="0" collapsed="false"/>
    <row r="462" customFormat="false" ht="19.5" hidden="false" customHeight="true" outlineLevel="0" collapsed="false"/>
    <row r="463" customFormat="false" ht="19.5" hidden="false" customHeight="true" outlineLevel="0" collapsed="false"/>
    <row r="464" customFormat="false" ht="19.5" hidden="false" customHeight="true" outlineLevel="0" collapsed="false"/>
    <row r="465" customFormat="false" ht="19.5" hidden="false" customHeight="true" outlineLevel="0" collapsed="false"/>
    <row r="466" customFormat="false" ht="19.5" hidden="false" customHeight="true" outlineLevel="0" collapsed="false"/>
    <row r="467" customFormat="false" ht="19.5" hidden="false" customHeight="true" outlineLevel="0" collapsed="false"/>
    <row r="468" customFormat="false" ht="19.5" hidden="false" customHeight="true" outlineLevel="0" collapsed="false"/>
    <row r="469" customFormat="false" ht="19.5" hidden="false" customHeight="true" outlineLevel="0" collapsed="false"/>
    <row r="470" customFormat="false" ht="19.5" hidden="false" customHeight="true" outlineLevel="0" collapsed="false"/>
    <row r="471" customFormat="false" ht="19.5" hidden="false" customHeight="true" outlineLevel="0" collapsed="false"/>
    <row r="472" customFormat="false" ht="19.5" hidden="false" customHeight="true" outlineLevel="0" collapsed="false"/>
    <row r="473" customFormat="false" ht="19.5" hidden="false" customHeight="true" outlineLevel="0" collapsed="false"/>
    <row r="474" customFormat="false" ht="19.5" hidden="false" customHeight="true" outlineLevel="0" collapsed="false"/>
    <row r="475" customFormat="false" ht="19.5" hidden="false" customHeight="true" outlineLevel="0" collapsed="false"/>
    <row r="476" customFormat="false" ht="19.5" hidden="false" customHeight="true" outlineLevel="0" collapsed="false"/>
    <row r="477" customFormat="false" ht="19.5" hidden="false" customHeight="true" outlineLevel="0" collapsed="false"/>
    <row r="478" customFormat="false" ht="19.5" hidden="false" customHeight="true" outlineLevel="0" collapsed="false"/>
    <row r="479" customFormat="false" ht="19.5" hidden="false" customHeight="true" outlineLevel="0" collapsed="false"/>
    <row r="480" customFormat="false" ht="19.5" hidden="false" customHeight="true" outlineLevel="0" collapsed="false"/>
    <row r="481" customFormat="false" ht="19.5" hidden="false" customHeight="true" outlineLevel="0" collapsed="false"/>
    <row r="482" customFormat="false" ht="19.5" hidden="false" customHeight="true" outlineLevel="0" collapsed="false"/>
    <row r="483" customFormat="false" ht="19.5" hidden="false" customHeight="true" outlineLevel="0" collapsed="false"/>
    <row r="484" customFormat="false" ht="19.5" hidden="false" customHeight="true" outlineLevel="0" collapsed="false"/>
    <row r="485" customFormat="false" ht="19.5" hidden="false" customHeight="true" outlineLevel="0" collapsed="false"/>
  </sheetData>
  <autoFilter ref="B12:K195"/>
  <mergeCells count="14">
    <mergeCell ref="B1:K1"/>
    <mergeCell ref="C2:D2"/>
    <mergeCell ref="J2:K2"/>
    <mergeCell ref="J5:K5"/>
    <mergeCell ref="J6:K6"/>
    <mergeCell ref="J8:K8"/>
    <mergeCell ref="J9:K9"/>
    <mergeCell ref="I10:I11"/>
    <mergeCell ref="J11:K11"/>
    <mergeCell ref="D196:E196"/>
    <mergeCell ref="D197:E197"/>
    <mergeCell ref="D199:E199"/>
    <mergeCell ref="D200:E200"/>
    <mergeCell ref="D201:E201"/>
  </mergeCells>
  <dataValidations count="1">
    <dataValidation allowBlank="true" errorStyle="stop" operator="between" showDropDown="false" showErrorMessage="true" showInputMessage="true" sqref="J5:K5" type="list">
      <formula1>"COM DESONERAÇÃO,SEM DESONERAÇÃO"</formula1>
      <formula2>0</formula2>
    </dataValidation>
  </dataValidations>
  <printOptions headings="false" gridLines="false" gridLinesSet="true" horizontalCentered="true" verticalCentered="false"/>
  <pageMargins left="0.511805555555556" right="0.236111111111111" top="0.236111111111111" bottom="0.511805555555556" header="0.511811023622047" footer="0.315277777777778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>&amp;CPágina &amp;P</oddFooter>
  </headerFooter>
  <rowBreaks count="1" manualBreakCount="1">
    <brk id="39" man="true" max="16383" min="0"/>
  </rowBreaks>
  <drawing r:id="rId1"/>
</worksheet>
</file>

<file path=docMetadata/LabelInfo.xml><?xml version="1.0" encoding="utf-8"?>
<clbl:labelList xmlns:clbl="http://schemas.microsoft.com/office/2020/mipLabelMetadata">
  <clbl:label id="{ffa1e51c-7cbc-4939-8cb0-93c3775db5f1}" enabled="0" method="" siteId="{ffa1e51c-7cbc-4939-8cb0-93c3775db5f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LibreOffice/7.5.6.2$Windows_X86_64 LibreOffice_project/f654817fb68d6d4600d7d2f6b647e47729f55f15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2019-10-01T13:50:50Z</dcterms:created>
  <dc:creator>Jamile Hernandes Alves</dc:creator>
  <dc:description/>
  <dc:language>pt-BR</dc:language>
  <cp:lastModifiedBy/>
  <cp:lastPrinted>2025-12-12T16:22:55Z</cp:lastPrinted>
  <dcterms:modified xsi:type="dcterms:W3CDTF">2026-02-03T14:48:30Z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