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>
    <definedName name="_xlnm.Print_Area" localSheetId="0">'Planilha1'!$A$1:$I$73</definedName>
    <definedName name="_xlnm.Print_Titles" localSheetId="0">'Planilha1'!$1:$9</definedName>
    <definedName name="Excel_BuiltIn_Print_Area" localSheetId="0">'Planilha1'!$A$1:$I$73</definedName>
    <definedName name="Excel_BuiltIn_Print_Titles" localSheetId="0">'Planilha1'!$1:$9</definedName>
    <definedName name="Z_52164029_DA4C_4B4D_99FE_73DB8E201F3F__wvu_PrintArea" localSheetId="0">'Planilha1'!$A$1:$I$73</definedName>
    <definedName name="Z_52164029_DA4C_4B4D_99FE_73DB8E201F3F__wvu_PrintTitles" localSheetId="0">'Planilha1'!$1:$9</definedName>
  </definedNames>
  <calcPr fullCalcOnLoad="1"/>
</workbook>
</file>

<file path=xl/sharedStrings.xml><?xml version="1.0" encoding="utf-8"?>
<sst xmlns="http://schemas.openxmlformats.org/spreadsheetml/2006/main" count="132" uniqueCount="84">
  <si>
    <t>PREFEITURA DO MUNICÍPIO DE MAUÁ</t>
  </si>
  <si>
    <t>Secretaria de Trânsito e Sistema Viário</t>
  </si>
  <si>
    <t>ANEXO XI-A - PLANILHA ORÇAMENTÁRIA -  PROPOSTA MODELO</t>
  </si>
  <si>
    <t>BDI=</t>
  </si>
  <si>
    <t>FATOR K=</t>
  </si>
  <si>
    <r>
      <rPr>
        <sz val="10"/>
        <rFont val="Arial"/>
        <family val="2"/>
      </rPr>
      <t xml:space="preserve">* O VALOR DO FATOR K DEVE SER INSERIDO </t>
    </r>
    <r>
      <rPr>
        <b/>
        <sz val="10"/>
        <rFont val="Arial"/>
        <family val="2"/>
      </rPr>
      <t>NEGATIVO</t>
    </r>
  </si>
  <si>
    <t>TF=</t>
  </si>
  <si>
    <t>PROPONENTE</t>
  </si>
  <si>
    <t>....</t>
  </si>
  <si>
    <t>CÓDIGO</t>
  </si>
  <si>
    <t>DESCRIÇÃO</t>
  </si>
  <si>
    <t>UNIDADE</t>
  </si>
  <si>
    <t>QUANT.</t>
  </si>
  <si>
    <t>PREÇO REF</t>
  </si>
  <si>
    <t>PREÇO UNITÁRIO COM BDI</t>
  </si>
  <si>
    <t>VALOR TOTAL COM BDI</t>
  </si>
  <si>
    <t>PREÇO UNITÁRIO COM TF</t>
  </si>
  <si>
    <t>VALOR TOTAL COM TF</t>
  </si>
  <si>
    <t>ESCAVAÇÃO MECÂNICA, CARGA E REMOÇÃO DE TERRA ATÉ A DISTÂNCIA MÉDIA DE 1,0KM</t>
  </si>
  <si>
    <t>M3</t>
  </si>
  <si>
    <t>CARGA E REMOÇÃO DE TERRA ATÉ A DISTÂNCIA MÉDIA DE 1,0KM</t>
  </si>
  <si>
    <t>FORNECIMENTO DE TERRA, INCLUINDO ESCAVAÇÃO, CARGA E TRANSPORTE ATÉ A DISTÂNCIA MÉDIA DE 1,0KM, MEDIDO NO ATERRO COMPACTADO</t>
  </si>
  <si>
    <t>COMPACTAÇÃO DE TERRA, MEDIDA NO ATERRO</t>
  </si>
  <si>
    <t>REMOÇÃO DE TERRA ALÉM DO PRIMEIRO KM</t>
  </si>
  <si>
    <t>M3XKM</t>
  </si>
  <si>
    <t>ARRANCAMENTO DE GUIAS, INCLUI CARGA EM CAMINHÃO</t>
  </si>
  <si>
    <t>M</t>
  </si>
  <si>
    <t>ARRANCAMENTO DE PARALELEPÍPEDOS, INCLUI CARGA EM CAMINHÃO</t>
  </si>
  <si>
    <t>M2</t>
  </si>
  <si>
    <t>DEMOLIÇÃO DE PAVIMENTO DE CONCRETO, SARJETA OU SARJETÃO, INCLUI CARGA EM CAMINHÃO</t>
  </si>
  <si>
    <t>DEMOLIÇÃO DE PAVIMENTO ASFÁLTICO, INCLUSIVE CAPA, INCLUI CARGA NO CAMINHÃO</t>
  </si>
  <si>
    <t>DEMOLIÇÃO DE CAPA ASFÁLTICA, INCLUI CARGA NO CAMINHÃO</t>
  </si>
  <si>
    <t>REGULARIZAÇÃO E COMPACTAÇÃO DE RUAS DE TERRA (IE-5)</t>
  </si>
  <si>
    <t>ABERTURA DE CAIXA ATÉ 40CM, INCLUI ESCAVAÇÃO, COMPACTAÇÃO, TRANSPORTE E PREPARO DO SUB-LEITO</t>
  </si>
  <si>
    <t>ABERTURA DE CAIXA ATÉ 25CM, INCLUI ESCAVAÇÃO, COMPACTAÇÃO, TRANSPORTE E PREPARO DO SUB-LEITO</t>
  </si>
  <si>
    <t>FORNECIMENTO E ASSENTAMENTO DE GUIAS TIPO PMSP 100, INCLUSIVE ENCOSTAMENTO DE TERRA - FCK=30,0MPA</t>
  </si>
  <si>
    <t>CONSTRUÇÃO DE SARJETA OU SARJETÃO DE CONCRETO - FCK=25,0MPA</t>
  </si>
  <si>
    <t>FUNDAÇÃO DE RACHÃO</t>
  </si>
  <si>
    <t>BASE DE COXIM DE AREIA</t>
  </si>
  <si>
    <t>BASE DE BINDER DENSO (SEM TRANSPORTE)</t>
  </si>
  <si>
    <t>IMPRIMAÇÃO BETUMINOSA LIGANTE</t>
  </si>
  <si>
    <t>IMPRIMAÇÃO BETUMINOSA IMPERMEABILIZANTE</t>
  </si>
  <si>
    <t>REVESTIMENTO DE CONCRETO ASFÁLTICO (SEM TRANSPORTE)</t>
  </si>
  <si>
    <t>BASE DE BICA CORRIDA</t>
  </si>
  <si>
    <t>BASE DE BRITA GRADUADA</t>
  </si>
  <si>
    <t>REFORÇO DE SUB-LEITO/SUB-BASE DE SOLO MELHORADO COM CIMENTO 3,0% EM PESO</t>
  </si>
  <si>
    <t>REFORÇO DE SUB-LEITO/SUB-BASE DE SOLO MELHORADO COM CIMENTO 4,0% EM PESO</t>
  </si>
  <si>
    <t>REFORÇO DE SUB-LEITO/SUB-BASE DE SOLO MELHORADO COM CIMENTO 5,0% EM PESO</t>
  </si>
  <si>
    <t>REFORÇO DE SUB-LEITO/SUB-BASE DE SOLO  MELHORADO COM CIMENTO 6,0% EM PESO</t>
  </si>
  <si>
    <t>REBAIXAMENTO DE GUIAS</t>
  </si>
  <si>
    <t>CARGA, DESCARGA E TRANSPORTE DE CONCRETO ASFÁLTICO ATÉ A DISTÂNCIA MÉDIA DE IDA E VOLTA DE 1KM</t>
  </si>
  <si>
    <t>TRANSPORTE DE CONCRETO ASFÁLTICO ALÉM DO PRIMEIRO KM</t>
  </si>
  <si>
    <t>CARGA, DESCARGA E TRANSPORTE DE BINDER ATÉ A DISTÂNCIA MÉDIA DE IDA E VOLTA DE 1KM</t>
  </si>
  <si>
    <t>TRANSPORTE DE BINDER ALÉM DO PRIMEIRO KM</t>
  </si>
  <si>
    <t>REFORÇO DE SUB-LEITO/SUB-BASE DE SOLO MELHORADO COM BRITA 10% EM VOLUME</t>
  </si>
  <si>
    <t>REFORÇO DE SUB-LEITO/SUB-BASE DE SOLO MELHORADO COM BRITA 20% EM VOLUME</t>
  </si>
  <si>
    <t>FORNECIMENTO E INSTALAÇÃO DE DEFENSA METÁLICA GALVANIZADA, TIPO SEMI-MALEÁVEL SIMPLES</t>
  </si>
  <si>
    <t>RETIRADA DE DEFENSA METÁLICA TIPO SEMI-MALEÁVEL SIMPLES</t>
  </si>
  <si>
    <t>REMANEJAMENTO DE DEFENSA METÁLICA TIPO SEMI-MALEÁVEL SIMPLES</t>
  </si>
  <si>
    <t>BASE DE BRITA GRADUADA TRATADA COM CIMENTO - BGTC</t>
  </si>
  <si>
    <t>REVESTIMENTO DE MISTURA ASFÁLTICA  TIPO SMA COM POLÍMERO E FIBRA (SEM TRANSPORTE)</t>
  </si>
  <si>
    <t>REVESTIMENTO DE MISTURA ASFÁLTICA TIPO CPA COM POLÍMERO E FIBRA (SEM TRANSPORTE)</t>
  </si>
  <si>
    <t>REVESTIMENTO DE MISTURA ASFÁLTICA TIPO CPA COM BORRACHA (SEM TRANSPORTE)</t>
  </si>
  <si>
    <t>REVESTIMENTO DE MISTURA ASFÁLTICA TIPO "GAP GRADED" COM POLÍMERO (SEM TRANSPORTE)</t>
  </si>
  <si>
    <t>REVESTIMENTO DE MISTURA ASFÁLTICA TIPO "GAP GRADED" COM BORRACHA (SEM TRANSPORTE)</t>
  </si>
  <si>
    <t xml:space="preserve">BASE BETUMINOSA DE MATERIAIS PROVENIENTES DOS RESÍDUOS SÓLIDOS DA CONSTRUÇÃO CIVIL (RCC) E/OU DA FRESAGEM DE PAVIMENTOS ASFÁLTICOS (RAP) RECICLADO EM USINA MÓVEL COM ATÉ 3% DE CAP, FORNECIMENTO E APLICAÇÃO, NÃO INCLUI TRANSPORTE ATÉ O LOCAL DOS SERVIÇOS, </t>
  </si>
  <si>
    <t>REVESTIMENTO DE MISTURA ASFÁLTICA COM POLÍMERO -  FAIXA III (SEM TRANSPORTE)</t>
  </si>
  <si>
    <t>LEVANTAMENTO OU REBAIXAMENTO DE TAMPÃO DE POÇO DE VISITA</t>
  </si>
  <si>
    <t>UN</t>
  </si>
  <si>
    <t>92405</t>
  </si>
  <si>
    <t>EXECUÇÃO DE VIA EM PISO INTERTRAVADO, COM BLOCO 16 FACES DE 22 X 11 CM, ESPESSURA 8 CM. AF_12/2015</t>
  </si>
  <si>
    <t>22.08.30.99</t>
  </si>
  <si>
    <t>GEOGRELHA POLIETILENO RESIST. TRANSV. 100 KN/M - RESIST. LONGIT. 100 KN/M</t>
  </si>
  <si>
    <t>FRESAGEM DE PAVIMENTO ASFÁLTICO COM ESPESSURA ATÉ 3CM, EM VIAS EXPRESSAS, INCLUSIVE REMOÇÃO DO MATERIAL FRESADO ATÉ 10KM E VARRIÇÃO</t>
  </si>
  <si>
    <t>FRESAGEM DE PAVIMENTO ASFÁLTICO COM ESPESSURA ATÉ 3CM, EM VIAS ARTERIAIS, INCLUSIVE REMOÇÃO DO MATERIAL FRESADO ATÉ 10KM E VARRIÇÃO</t>
  </si>
  <si>
    <t>FRESAGEM DE PAVIMENTO ASFÁLTICO COM ESPESSURA ATÉ 5CM, EM VIAS EXPRESSAS, INCLUSIVE REMOÇÃO DO MATERIAL FRESADO ATÉ 10KM E VARRIÇÃO</t>
  </si>
  <si>
    <t>FRESAGEM DE PAVIMENTO ASFÁLTICO COM ESPESSURA ATÉ 5CM, EM VIAS ARTERIAIS, INCLUSIVE REMOÇÃO DO MATERIAL FRESADO ATÉ 10KM E VARRIÇÃO</t>
  </si>
  <si>
    <t>OBS.: INFORMAR NOS CAMPOS EM LARANJA BDI E FATOR K</t>
  </si>
  <si>
    <t>CÁLCULO DO TF AUTOMATIZADO</t>
  </si>
  <si>
    <t>TOTAL</t>
  </si>
  <si>
    <t>Assinatura</t>
  </si>
  <si>
    <t>Representante Legal:</t>
  </si>
  <si>
    <t>Responsável Técnico</t>
  </si>
  <si>
    <t>CREA CAU Nº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</si>
</sst>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(#,##0.00\)"/>
    <numFmt numFmtId="166" formatCode="0%"/>
    <numFmt numFmtId="167" formatCode="0.00%"/>
    <numFmt numFmtId="168" formatCode="#,##0.00"/>
    <numFmt numFmtId="169" formatCode="00\-00\-00"/>
    <numFmt numFmtId="170" formatCode="\ * #,##0.00\ ;\ * \(#,##0.00\);\ * \-#\ ;\ @\ "/>
    <numFmt numFmtId="171" formatCode="&quot; R$ &quot;* #,##0.00\ ;&quot;-R$ &quot;* #,##0.00\ ;&quot; R$ &quot;* \-#\ ;\ @\ "/>
  </numFmts>
  <fonts count="14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Border="0" applyProtection="0">
      <alignment/>
    </xf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49">
    <xf numFmtId="164" fontId="0" fillId="0" borderId="0" xfId="0" applyAlignment="1">
      <alignment/>
    </xf>
    <xf numFmtId="164" fontId="2" fillId="0" borderId="0" xfId="0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5" fontId="5" fillId="0" borderId="1" xfId="0" applyNumberFormat="1" applyFont="1" applyBorder="1" applyAlignment="1" applyProtection="1">
      <alignment horizontal="right" vertical="center"/>
      <protection/>
    </xf>
    <xf numFmtId="167" fontId="5" fillId="2" borderId="2" xfId="19" applyNumberFormat="1" applyFont="1" applyFill="1" applyBorder="1" applyAlignment="1" applyProtection="1">
      <alignment vertical="center"/>
      <protection locked="0"/>
    </xf>
    <xf numFmtId="164" fontId="0" fillId="0" borderId="0" xfId="0" applyFont="1" applyBorder="1" applyAlignment="1" applyProtection="1">
      <alignment horizontal="left" vertical="center"/>
      <protection/>
    </xf>
    <xf numFmtId="165" fontId="5" fillId="0" borderId="3" xfId="0" applyNumberFormat="1" applyFont="1" applyBorder="1" applyAlignment="1" applyProtection="1">
      <alignment horizontal="right" vertical="center"/>
      <protection/>
    </xf>
    <xf numFmtId="167" fontId="5" fillId="0" borderId="4" xfId="19" applyNumberFormat="1" applyFont="1" applyFill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horizontal="left" vertical="center"/>
      <protection/>
    </xf>
    <xf numFmtId="167" fontId="6" fillId="2" borderId="2" xfId="19" applyNumberFormat="1" applyFont="1" applyFill="1" applyBorder="1" applyAlignment="1" applyProtection="1">
      <alignment horizontal="left" vertical="center"/>
      <protection locked="0"/>
    </xf>
    <xf numFmtId="164" fontId="7" fillId="3" borderId="5" xfId="0" applyFont="1" applyFill="1" applyBorder="1" applyAlignment="1" applyProtection="1">
      <alignment horizontal="center" vertical="center"/>
      <protection/>
    </xf>
    <xf numFmtId="164" fontId="7" fillId="3" borderId="5" xfId="0" applyFont="1" applyFill="1" applyBorder="1" applyAlignment="1" applyProtection="1">
      <alignment horizontal="center" vertical="center" wrapText="1"/>
      <protection/>
    </xf>
    <xf numFmtId="168" fontId="7" fillId="3" borderId="5" xfId="0" applyNumberFormat="1" applyFont="1" applyFill="1" applyBorder="1" applyAlignment="1" applyProtection="1">
      <alignment horizontal="center" vertical="center" wrapText="1"/>
      <protection/>
    </xf>
    <xf numFmtId="165" fontId="7" fillId="3" borderId="5" xfId="0" applyNumberFormat="1" applyFont="1" applyFill="1" applyBorder="1" applyAlignment="1" applyProtection="1">
      <alignment horizontal="center" vertical="center" wrapText="1"/>
      <protection/>
    </xf>
    <xf numFmtId="169" fontId="2" fillId="0" borderId="5" xfId="21" applyNumberFormat="1" applyFont="1" applyFill="1" applyBorder="1" applyAlignment="1" applyProtection="1">
      <alignment horizontal="center" vertical="center" wrapText="1"/>
      <protection/>
    </xf>
    <xf numFmtId="164" fontId="7" fillId="0" borderId="5" xfId="21" applyFont="1" applyFill="1" applyBorder="1" applyAlignment="1" applyProtection="1">
      <alignment vertical="center" wrapText="1"/>
      <protection/>
    </xf>
    <xf numFmtId="164" fontId="7" fillId="0" borderId="5" xfId="21" applyFont="1" applyFill="1" applyBorder="1" applyAlignment="1" applyProtection="1">
      <alignment horizontal="center" vertical="center" wrapText="1"/>
      <protection/>
    </xf>
    <xf numFmtId="168" fontId="7" fillId="0" borderId="5" xfId="21" applyNumberFormat="1" applyFont="1" applyFill="1" applyBorder="1" applyAlignment="1" applyProtection="1">
      <alignment vertical="center" wrapText="1"/>
      <protection/>
    </xf>
    <xf numFmtId="165" fontId="7" fillId="0" borderId="5" xfId="21" applyNumberFormat="1" applyFont="1" applyFill="1" applyBorder="1" applyAlignment="1" applyProtection="1">
      <alignment vertical="center" wrapText="1"/>
      <protection/>
    </xf>
    <xf numFmtId="169" fontId="0" fillId="0" borderId="5" xfId="20" applyNumberFormat="1" applyFont="1" applyBorder="1" applyAlignment="1">
      <alignment horizontal="center" vertical="center" wrapText="1"/>
      <protection/>
    </xf>
    <xf numFmtId="164" fontId="8" fillId="0" borderId="5" xfId="20" applyFont="1" applyFill="1" applyBorder="1" applyAlignment="1">
      <alignment vertical="center" wrapText="1"/>
      <protection/>
    </xf>
    <xf numFmtId="170" fontId="2" fillId="0" borderId="5" xfId="15" applyFont="1" applyFill="1" applyBorder="1" applyAlignment="1" applyProtection="1">
      <alignment vertical="center"/>
      <protection/>
    </xf>
    <xf numFmtId="169" fontId="9" fillId="0" borderId="6" xfId="21" applyNumberFormat="1" applyFont="1" applyFill="1" applyBorder="1" applyAlignment="1" applyProtection="1">
      <alignment horizontal="left" vertical="center" wrapText="1"/>
      <protection/>
    </xf>
    <xf numFmtId="169" fontId="9" fillId="0" borderId="0" xfId="21" applyNumberFormat="1" applyFont="1" applyFill="1" applyBorder="1" applyAlignment="1" applyProtection="1">
      <alignment horizontal="left" vertical="center" wrapText="1"/>
      <protection/>
    </xf>
    <xf numFmtId="168" fontId="10" fillId="0" borderId="0" xfId="0" applyNumberFormat="1" applyFont="1" applyBorder="1" applyAlignment="1" applyProtection="1">
      <alignment vertical="center"/>
      <protection/>
    </xf>
    <xf numFmtId="165" fontId="7" fillId="0" borderId="0" xfId="21" applyNumberFormat="1" applyFont="1" applyFill="1" applyBorder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8" fontId="10" fillId="0" borderId="0" xfId="0" applyNumberFormat="1" applyFont="1" applyBorder="1" applyAlignment="1" applyProtection="1">
      <alignment horizontal="center" vertical="center"/>
      <protection/>
    </xf>
    <xf numFmtId="165" fontId="10" fillId="0" borderId="0" xfId="0" applyNumberFormat="1" applyFont="1" applyBorder="1" applyAlignment="1" applyProtection="1">
      <alignment horizontal="right" vertical="center"/>
      <protection/>
    </xf>
    <xf numFmtId="164" fontId="9" fillId="0" borderId="7" xfId="0" applyFont="1" applyBorder="1" applyAlignment="1" applyProtection="1">
      <alignment vertical="center"/>
      <protection/>
    </xf>
    <xf numFmtId="164" fontId="2" fillId="0" borderId="8" xfId="0" applyFont="1" applyBorder="1" applyAlignment="1" applyProtection="1">
      <alignment vertical="center"/>
      <protection/>
    </xf>
    <xf numFmtId="165" fontId="11" fillId="0" borderId="8" xfId="0" applyNumberFormat="1" applyFont="1" applyBorder="1" applyAlignment="1" applyProtection="1">
      <alignment horizontal="right" vertical="center"/>
      <protection/>
    </xf>
    <xf numFmtId="171" fontId="12" fillId="0" borderId="8" xfId="17" applyFont="1" applyFill="1" applyBorder="1" applyAlignment="1" applyProtection="1">
      <alignment vertical="center"/>
      <protection/>
    </xf>
    <xf numFmtId="165" fontId="12" fillId="0" borderId="8" xfId="0" applyNumberFormat="1" applyFont="1" applyBorder="1" applyAlignment="1" applyProtection="1">
      <alignment horizontal="left" vertical="center"/>
      <protection/>
    </xf>
    <xf numFmtId="171" fontId="12" fillId="0" borderId="9" xfId="17" applyFont="1" applyFill="1" applyBorder="1" applyAlignment="1" applyProtection="1">
      <alignment vertical="center"/>
      <protection/>
    </xf>
    <xf numFmtId="164" fontId="13" fillId="0" borderId="10" xfId="0" applyFont="1" applyBorder="1" applyAlignment="1">
      <alignment horizontal="center" vertical="center"/>
    </xf>
    <xf numFmtId="164" fontId="13" fillId="0" borderId="11" xfId="0" applyFont="1" applyBorder="1" applyAlignment="1">
      <alignment wrapText="1"/>
    </xf>
    <xf numFmtId="164" fontId="13" fillId="0" borderId="0" xfId="0" applyFont="1" applyAlignment="1">
      <alignment horizontal="center" vertical="center"/>
    </xf>
    <xf numFmtId="170" fontId="13" fillId="0" borderId="0" xfId="15" applyFont="1" applyFill="1" applyBorder="1" applyAlignment="1" applyProtection="1">
      <alignment/>
      <protection/>
    </xf>
    <xf numFmtId="171" fontId="13" fillId="0" borderId="0" xfId="17" applyNumberFormat="1" applyFont="1" applyFill="1" applyBorder="1" applyAlignment="1" applyProtection="1">
      <alignment/>
      <protection/>
    </xf>
    <xf numFmtId="164" fontId="13" fillId="0" borderId="0" xfId="0" applyFont="1" applyAlignment="1">
      <alignment/>
    </xf>
    <xf numFmtId="171" fontId="13" fillId="0" borderId="0" xfId="17" applyFont="1" applyFill="1" applyBorder="1" applyAlignment="1" applyProtection="1">
      <alignment/>
      <protection/>
    </xf>
    <xf numFmtId="164" fontId="7" fillId="0" borderId="12" xfId="0" applyFont="1" applyBorder="1" applyAlignment="1">
      <alignment vertical="top"/>
    </xf>
    <xf numFmtId="164" fontId="13" fillId="4" borderId="13" xfId="0" applyFont="1" applyFill="1" applyBorder="1" applyAlignment="1">
      <alignment wrapText="1"/>
    </xf>
    <xf numFmtId="164" fontId="13" fillId="0" borderId="0" xfId="0" applyFont="1" applyAlignment="1">
      <alignment wrapText="1"/>
    </xf>
    <xf numFmtId="164" fontId="7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Plan1" xfId="20"/>
    <cellStyle name="Excel Built-in Explanatory Tex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6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542925</xdr:colOff>
      <xdr:row>0</xdr:row>
      <xdr:rowOff>76200</xdr:rowOff>
    </xdr:from>
    <xdr:to>
      <xdr:col>1</xdr:col>
      <xdr:colOff>123825</xdr:colOff>
      <xdr:row>3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6953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="80" zoomScaleNormal="80" workbookViewId="0" topLeftCell="A1">
      <selection activeCell="D22" sqref="D22"/>
    </sheetView>
  </sheetViews>
  <sheetFormatPr defaultColWidth="9.140625" defaultRowHeight="11.25" customHeight="1"/>
  <cols>
    <col min="1" max="1" width="16.7109375" style="1" customWidth="1"/>
    <col min="2" max="2" width="72.28125" style="1" customWidth="1"/>
    <col min="3" max="5" width="11.00390625" style="1" customWidth="1"/>
    <col min="6" max="6" width="13.140625" style="2" customWidth="1"/>
    <col min="7" max="7" width="14.57421875" style="2" customWidth="1"/>
    <col min="8" max="8" width="13.57421875" style="2" customWidth="1"/>
    <col min="9" max="9" width="21.140625" style="2" customWidth="1"/>
    <col min="10" max="16384" width="8.7109375" style="1" customWidth="1"/>
  </cols>
  <sheetData>
    <row r="1" spans="1:9" ht="20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4"/>
      <c r="B3" s="5" t="s">
        <v>2</v>
      </c>
      <c r="C3" s="5"/>
      <c r="D3" s="5"/>
      <c r="E3" s="5"/>
      <c r="F3" s="5"/>
      <c r="G3" s="5"/>
      <c r="H3" s="6" t="s">
        <v>3</v>
      </c>
      <c r="I3" s="7">
        <v>0.25</v>
      </c>
    </row>
    <row r="4" spans="1:10" ht="15" customHeight="1">
      <c r="A4" s="5"/>
      <c r="B4" s="5"/>
      <c r="C4" s="5"/>
      <c r="D4" s="5"/>
      <c r="E4" s="5"/>
      <c r="F4" s="5"/>
      <c r="G4" s="5"/>
      <c r="H4" s="6" t="s">
        <v>4</v>
      </c>
      <c r="I4" s="7">
        <v>0</v>
      </c>
      <c r="J4" s="8" t="s">
        <v>5</v>
      </c>
    </row>
    <row r="5" spans="1:9" ht="15" customHeight="1">
      <c r="A5" s="5"/>
      <c r="B5" s="5"/>
      <c r="C5" s="5"/>
      <c r="D5" s="5"/>
      <c r="E5" s="5"/>
      <c r="F5" s="5"/>
      <c r="G5" s="5"/>
      <c r="H5" s="9" t="s">
        <v>6</v>
      </c>
      <c r="I5" s="10">
        <f>ROUND(((1+(I4))*(1+(I3))-1),4)</f>
        <v>0.25</v>
      </c>
    </row>
    <row r="6" spans="1:9" ht="11.25" customHeight="1">
      <c r="A6" s="11" t="s">
        <v>7</v>
      </c>
      <c r="B6" s="12" t="s">
        <v>8</v>
      </c>
      <c r="C6" s="12"/>
      <c r="D6" s="12"/>
      <c r="E6" s="12"/>
      <c r="F6" s="12"/>
      <c r="G6" s="12"/>
      <c r="H6" s="12"/>
      <c r="I6" s="12"/>
    </row>
    <row r="7" spans="1:9" ht="11.25" customHeight="1">
      <c r="A7" s="11"/>
      <c r="B7" s="12"/>
      <c r="C7" s="12"/>
      <c r="D7" s="12"/>
      <c r="E7" s="12"/>
      <c r="F7" s="12"/>
      <c r="G7" s="12"/>
      <c r="H7" s="12"/>
      <c r="I7" s="12"/>
    </row>
    <row r="9" spans="1:9" ht="31.5" customHeight="1">
      <c r="A9" s="13" t="s">
        <v>9</v>
      </c>
      <c r="B9" s="14" t="s">
        <v>10</v>
      </c>
      <c r="C9" s="14" t="s">
        <v>11</v>
      </c>
      <c r="D9" s="15" t="s">
        <v>12</v>
      </c>
      <c r="E9" s="15" t="s">
        <v>13</v>
      </c>
      <c r="F9" s="16" t="s">
        <v>14</v>
      </c>
      <c r="G9" s="16" t="s">
        <v>15</v>
      </c>
      <c r="H9" s="16" t="s">
        <v>16</v>
      </c>
      <c r="I9" s="16" t="s">
        <v>17</v>
      </c>
    </row>
    <row r="10" spans="1:9" ht="11.25" customHeight="1">
      <c r="A10" s="17">
        <v>41100</v>
      </c>
      <c r="B10" s="18" t="s">
        <v>18</v>
      </c>
      <c r="C10" s="19" t="s">
        <v>19</v>
      </c>
      <c r="D10" s="20">
        <v>110</v>
      </c>
      <c r="E10" s="20">
        <v>21.2</v>
      </c>
      <c r="F10" s="21">
        <f aca="true" t="shared" si="0" ref="F10:F61">ROUND(E10*(1+$I$3),2)</f>
        <v>26.5</v>
      </c>
      <c r="G10" s="21">
        <f aca="true" t="shared" si="1" ref="G10:G61">ROUND(F10*D10,2)</f>
        <v>2915</v>
      </c>
      <c r="H10" s="21">
        <f aca="true" t="shared" si="2" ref="H10:H61">ROUND(E10*(1+$I$5),2)</f>
        <v>26.5</v>
      </c>
      <c r="I10" s="21">
        <f aca="true" t="shared" si="3" ref="I10:I61">ROUND(D10*H10,2)</f>
        <v>2915</v>
      </c>
    </row>
    <row r="11" spans="1:9" ht="11.25" customHeight="1">
      <c r="A11" s="17">
        <v>41500</v>
      </c>
      <c r="B11" s="18" t="s">
        <v>20</v>
      </c>
      <c r="C11" s="19" t="s">
        <v>19</v>
      </c>
      <c r="D11" s="20">
        <v>110</v>
      </c>
      <c r="E11" s="20">
        <v>11.59</v>
      </c>
      <c r="F11" s="21">
        <f t="shared" si="0"/>
        <v>14.49</v>
      </c>
      <c r="G11" s="21">
        <f t="shared" si="1"/>
        <v>1593.9</v>
      </c>
      <c r="H11" s="21">
        <f t="shared" si="2"/>
        <v>14.49</v>
      </c>
      <c r="I11" s="21">
        <f t="shared" si="3"/>
        <v>1593.9</v>
      </c>
    </row>
    <row r="12" spans="1:9" ht="22.5" customHeight="1">
      <c r="A12" s="17">
        <v>43100</v>
      </c>
      <c r="B12" s="18" t="s">
        <v>21</v>
      </c>
      <c r="C12" s="19" t="s">
        <v>19</v>
      </c>
      <c r="D12" s="20">
        <v>137.5</v>
      </c>
      <c r="E12" s="20">
        <v>21.2</v>
      </c>
      <c r="F12" s="21">
        <f t="shared" si="0"/>
        <v>26.5</v>
      </c>
      <c r="G12" s="21">
        <f t="shared" si="1"/>
        <v>3643.75</v>
      </c>
      <c r="H12" s="21">
        <f t="shared" si="2"/>
        <v>26.5</v>
      </c>
      <c r="I12" s="21">
        <f t="shared" si="3"/>
        <v>3643.75</v>
      </c>
    </row>
    <row r="13" spans="1:9" ht="11.25" customHeight="1">
      <c r="A13" s="17">
        <v>43200</v>
      </c>
      <c r="B13" s="18" t="s">
        <v>22</v>
      </c>
      <c r="C13" s="19" t="s">
        <v>19</v>
      </c>
      <c r="D13" s="20">
        <v>137.5</v>
      </c>
      <c r="E13" s="20">
        <v>5.94</v>
      </c>
      <c r="F13" s="21">
        <f t="shared" si="0"/>
        <v>7.43</v>
      </c>
      <c r="G13" s="21">
        <f t="shared" si="1"/>
        <v>1021.63</v>
      </c>
      <c r="H13" s="21">
        <f t="shared" si="2"/>
        <v>7.43</v>
      </c>
      <c r="I13" s="21">
        <f t="shared" si="3"/>
        <v>1021.63</v>
      </c>
    </row>
    <row r="14" spans="1:9" ht="11.25" customHeight="1">
      <c r="A14" s="17">
        <v>46000</v>
      </c>
      <c r="B14" s="18" t="s">
        <v>23</v>
      </c>
      <c r="C14" s="19" t="s">
        <v>24</v>
      </c>
      <c r="D14" s="20">
        <v>1375</v>
      </c>
      <c r="E14" s="20">
        <v>2.08</v>
      </c>
      <c r="F14" s="21">
        <f t="shared" si="0"/>
        <v>2.6</v>
      </c>
      <c r="G14" s="21">
        <f t="shared" si="1"/>
        <v>3575</v>
      </c>
      <c r="H14" s="21">
        <f t="shared" si="2"/>
        <v>2.6</v>
      </c>
      <c r="I14" s="21">
        <f t="shared" si="3"/>
        <v>3575</v>
      </c>
    </row>
    <row r="15" spans="1:9" ht="11.25" customHeight="1">
      <c r="A15" s="17">
        <v>50100</v>
      </c>
      <c r="B15" s="18" t="s">
        <v>25</v>
      </c>
      <c r="C15" s="19" t="s">
        <v>26</v>
      </c>
      <c r="D15" s="20">
        <v>550</v>
      </c>
      <c r="E15" s="20">
        <v>7.57</v>
      </c>
      <c r="F15" s="21">
        <f t="shared" si="0"/>
        <v>9.46</v>
      </c>
      <c r="G15" s="21">
        <f t="shared" si="1"/>
        <v>5203</v>
      </c>
      <c r="H15" s="21">
        <f t="shared" si="2"/>
        <v>9.46</v>
      </c>
      <c r="I15" s="21">
        <f t="shared" si="3"/>
        <v>5203</v>
      </c>
    </row>
    <row r="16" spans="1:9" ht="11.25" customHeight="1">
      <c r="A16" s="17">
        <v>50200</v>
      </c>
      <c r="B16" s="18" t="s">
        <v>27</v>
      </c>
      <c r="C16" s="19" t="s">
        <v>28</v>
      </c>
      <c r="D16" s="20">
        <v>1925</v>
      </c>
      <c r="E16" s="20">
        <v>13.27</v>
      </c>
      <c r="F16" s="21">
        <f t="shared" si="0"/>
        <v>16.59</v>
      </c>
      <c r="G16" s="21">
        <f t="shared" si="1"/>
        <v>31935.75</v>
      </c>
      <c r="H16" s="21">
        <f t="shared" si="2"/>
        <v>16.59</v>
      </c>
      <c r="I16" s="21">
        <f t="shared" si="3"/>
        <v>31935.75</v>
      </c>
    </row>
    <row r="17" spans="1:9" ht="22.5" customHeight="1">
      <c r="A17" s="17">
        <v>50300</v>
      </c>
      <c r="B17" s="18" t="s">
        <v>29</v>
      </c>
      <c r="C17" s="19" t="s">
        <v>28</v>
      </c>
      <c r="D17" s="20">
        <v>2200</v>
      </c>
      <c r="E17" s="20">
        <v>19.23</v>
      </c>
      <c r="F17" s="21">
        <f t="shared" si="0"/>
        <v>24.04</v>
      </c>
      <c r="G17" s="21">
        <f t="shared" si="1"/>
        <v>52888</v>
      </c>
      <c r="H17" s="21">
        <f t="shared" si="2"/>
        <v>24.04</v>
      </c>
      <c r="I17" s="21">
        <f t="shared" si="3"/>
        <v>52888</v>
      </c>
    </row>
    <row r="18" spans="1:9" ht="11.25" customHeight="1">
      <c r="A18" s="17">
        <v>50400</v>
      </c>
      <c r="B18" s="18" t="s">
        <v>30</v>
      </c>
      <c r="C18" s="19" t="s">
        <v>28</v>
      </c>
      <c r="D18" s="20">
        <v>8250</v>
      </c>
      <c r="E18" s="20">
        <v>16.64</v>
      </c>
      <c r="F18" s="21">
        <f t="shared" si="0"/>
        <v>20.8</v>
      </c>
      <c r="G18" s="21">
        <f t="shared" si="1"/>
        <v>171600</v>
      </c>
      <c r="H18" s="21">
        <f t="shared" si="2"/>
        <v>20.8</v>
      </c>
      <c r="I18" s="21">
        <f t="shared" si="3"/>
        <v>171600</v>
      </c>
    </row>
    <row r="19" spans="1:9" ht="11.25" customHeight="1">
      <c r="A19" s="17">
        <v>50500</v>
      </c>
      <c r="B19" s="18" t="s">
        <v>31</v>
      </c>
      <c r="C19" s="19" t="s">
        <v>28</v>
      </c>
      <c r="D19" s="20">
        <v>16500</v>
      </c>
      <c r="E19" s="20">
        <v>3.5</v>
      </c>
      <c r="F19" s="21">
        <f t="shared" si="0"/>
        <v>4.38</v>
      </c>
      <c r="G19" s="21">
        <f t="shared" si="1"/>
        <v>72270</v>
      </c>
      <c r="H19" s="21">
        <f t="shared" si="2"/>
        <v>4.38</v>
      </c>
      <c r="I19" s="21">
        <f t="shared" si="3"/>
        <v>72270</v>
      </c>
    </row>
    <row r="20" spans="1:9" ht="11.25" customHeight="1">
      <c r="A20" s="17">
        <v>50700</v>
      </c>
      <c r="B20" s="18" t="s">
        <v>32</v>
      </c>
      <c r="C20" s="19" t="s">
        <v>28</v>
      </c>
      <c r="D20" s="20">
        <v>110000</v>
      </c>
      <c r="E20" s="20">
        <v>2.51</v>
      </c>
      <c r="F20" s="21">
        <f t="shared" si="0"/>
        <v>3.14</v>
      </c>
      <c r="G20" s="21">
        <f t="shared" si="1"/>
        <v>345400</v>
      </c>
      <c r="H20" s="21">
        <f t="shared" si="2"/>
        <v>3.14</v>
      </c>
      <c r="I20" s="21">
        <f t="shared" si="3"/>
        <v>345400</v>
      </c>
    </row>
    <row r="21" spans="1:9" ht="22.5" customHeight="1">
      <c r="A21" s="17">
        <v>51000</v>
      </c>
      <c r="B21" s="18" t="s">
        <v>33</v>
      </c>
      <c r="C21" s="19" t="s">
        <v>28</v>
      </c>
      <c r="D21" s="20">
        <v>8250</v>
      </c>
      <c r="E21" s="20">
        <v>20.44</v>
      </c>
      <c r="F21" s="21">
        <f t="shared" si="0"/>
        <v>25.55</v>
      </c>
      <c r="G21" s="21">
        <f t="shared" si="1"/>
        <v>210787.5</v>
      </c>
      <c r="H21" s="21">
        <f t="shared" si="2"/>
        <v>25.55</v>
      </c>
      <c r="I21" s="21">
        <f t="shared" si="3"/>
        <v>210787.5</v>
      </c>
    </row>
    <row r="22" spans="1:9" ht="22.5" customHeight="1">
      <c r="A22" s="17">
        <v>51100</v>
      </c>
      <c r="B22" s="18" t="s">
        <v>34</v>
      </c>
      <c r="C22" s="19" t="s">
        <v>28</v>
      </c>
      <c r="D22" s="20">
        <v>11000</v>
      </c>
      <c r="E22" s="20">
        <v>15.78</v>
      </c>
      <c r="F22" s="21">
        <f t="shared" si="0"/>
        <v>19.73</v>
      </c>
      <c r="G22" s="21">
        <f t="shared" si="1"/>
        <v>217030</v>
      </c>
      <c r="H22" s="21">
        <f t="shared" si="2"/>
        <v>19.73</v>
      </c>
      <c r="I22" s="21">
        <f t="shared" si="3"/>
        <v>217030</v>
      </c>
    </row>
    <row r="23" spans="1:9" ht="22.5" customHeight="1">
      <c r="A23" s="17">
        <v>51403</v>
      </c>
      <c r="B23" s="18" t="s">
        <v>35</v>
      </c>
      <c r="C23" s="19" t="s">
        <v>26</v>
      </c>
      <c r="D23" s="20">
        <v>5500</v>
      </c>
      <c r="E23" s="20">
        <v>44.06</v>
      </c>
      <c r="F23" s="21">
        <f t="shared" si="0"/>
        <v>55.08</v>
      </c>
      <c r="G23" s="21">
        <f t="shared" si="1"/>
        <v>302940</v>
      </c>
      <c r="H23" s="21">
        <f t="shared" si="2"/>
        <v>55.08</v>
      </c>
      <c r="I23" s="21">
        <f t="shared" si="3"/>
        <v>302940</v>
      </c>
    </row>
    <row r="24" spans="1:9" ht="11.25" customHeight="1">
      <c r="A24" s="17">
        <v>51901</v>
      </c>
      <c r="B24" s="18" t="s">
        <v>36</v>
      </c>
      <c r="C24" s="19" t="s">
        <v>19</v>
      </c>
      <c r="D24" s="20">
        <v>792</v>
      </c>
      <c r="E24" s="20">
        <v>481.41</v>
      </c>
      <c r="F24" s="21">
        <f t="shared" si="0"/>
        <v>601.76</v>
      </c>
      <c r="G24" s="21">
        <f t="shared" si="1"/>
        <v>476593.92</v>
      </c>
      <c r="H24" s="21">
        <f t="shared" si="2"/>
        <v>601.76</v>
      </c>
      <c r="I24" s="21">
        <f t="shared" si="3"/>
        <v>476593.92</v>
      </c>
    </row>
    <row r="25" spans="1:9" ht="11.25" customHeight="1">
      <c r="A25" s="17">
        <v>52000</v>
      </c>
      <c r="B25" s="18" t="s">
        <v>37</v>
      </c>
      <c r="C25" s="19" t="s">
        <v>19</v>
      </c>
      <c r="D25" s="20">
        <v>1100</v>
      </c>
      <c r="E25" s="20">
        <v>160.31</v>
      </c>
      <c r="F25" s="21">
        <f t="shared" si="0"/>
        <v>200.39</v>
      </c>
      <c r="G25" s="21">
        <f t="shared" si="1"/>
        <v>220429</v>
      </c>
      <c r="H25" s="21">
        <f t="shared" si="2"/>
        <v>200.39</v>
      </c>
      <c r="I25" s="21">
        <f t="shared" si="3"/>
        <v>220429</v>
      </c>
    </row>
    <row r="26" spans="1:9" ht="11.25" customHeight="1">
      <c r="A26" s="17">
        <v>52200</v>
      </c>
      <c r="B26" s="18" t="s">
        <v>38</v>
      </c>
      <c r="C26" s="19" t="s">
        <v>19</v>
      </c>
      <c r="D26" s="20">
        <v>220</v>
      </c>
      <c r="E26" s="20">
        <v>152.29</v>
      </c>
      <c r="F26" s="21">
        <f t="shared" si="0"/>
        <v>190.36</v>
      </c>
      <c r="G26" s="21">
        <f t="shared" si="1"/>
        <v>41879.2</v>
      </c>
      <c r="H26" s="21">
        <f t="shared" si="2"/>
        <v>190.36</v>
      </c>
      <c r="I26" s="21">
        <f t="shared" si="3"/>
        <v>41879.2</v>
      </c>
    </row>
    <row r="27" spans="1:9" ht="11.25" customHeight="1">
      <c r="A27" s="17">
        <v>52502</v>
      </c>
      <c r="B27" s="18" t="s">
        <v>39</v>
      </c>
      <c r="C27" s="19" t="s">
        <v>19</v>
      </c>
      <c r="D27" s="20">
        <v>6160</v>
      </c>
      <c r="E27" s="20">
        <v>1051.5</v>
      </c>
      <c r="F27" s="21">
        <f t="shared" si="0"/>
        <v>1314.38</v>
      </c>
      <c r="G27" s="21">
        <f t="shared" si="1"/>
        <v>8096580.8</v>
      </c>
      <c r="H27" s="21">
        <f t="shared" si="2"/>
        <v>1314.38</v>
      </c>
      <c r="I27" s="21">
        <f t="shared" si="3"/>
        <v>8096580.8</v>
      </c>
    </row>
    <row r="28" spans="1:9" ht="11.25" customHeight="1">
      <c r="A28" s="17">
        <v>52600</v>
      </c>
      <c r="B28" s="18" t="s">
        <v>40</v>
      </c>
      <c r="C28" s="19" t="s">
        <v>28</v>
      </c>
      <c r="D28" s="20">
        <v>110000</v>
      </c>
      <c r="E28" s="20">
        <v>6.42</v>
      </c>
      <c r="F28" s="21">
        <f t="shared" si="0"/>
        <v>8.03</v>
      </c>
      <c r="G28" s="21">
        <f t="shared" si="1"/>
        <v>883300</v>
      </c>
      <c r="H28" s="21">
        <f t="shared" si="2"/>
        <v>8.03</v>
      </c>
      <c r="I28" s="21">
        <f t="shared" si="3"/>
        <v>883300</v>
      </c>
    </row>
    <row r="29" spans="1:9" ht="11.25" customHeight="1">
      <c r="A29" s="17">
        <v>52700</v>
      </c>
      <c r="B29" s="18" t="s">
        <v>41</v>
      </c>
      <c r="C29" s="19" t="s">
        <v>28</v>
      </c>
      <c r="D29" s="20">
        <v>55000</v>
      </c>
      <c r="E29" s="20">
        <v>13.55</v>
      </c>
      <c r="F29" s="21">
        <f t="shared" si="0"/>
        <v>16.94</v>
      </c>
      <c r="G29" s="21">
        <f t="shared" si="1"/>
        <v>931700</v>
      </c>
      <c r="H29" s="21">
        <f t="shared" si="2"/>
        <v>16.94</v>
      </c>
      <c r="I29" s="21">
        <f t="shared" si="3"/>
        <v>931700</v>
      </c>
    </row>
    <row r="30" spans="1:9" ht="11.25" customHeight="1">
      <c r="A30" s="17">
        <v>52800</v>
      </c>
      <c r="B30" s="18" t="s">
        <v>42</v>
      </c>
      <c r="C30" s="19" t="s">
        <v>19</v>
      </c>
      <c r="D30" s="20">
        <v>19250</v>
      </c>
      <c r="E30" s="20">
        <v>1262.03</v>
      </c>
      <c r="F30" s="21">
        <f t="shared" si="0"/>
        <v>1577.54</v>
      </c>
      <c r="G30" s="21">
        <f t="shared" si="1"/>
        <v>30367645</v>
      </c>
      <c r="H30" s="21">
        <f t="shared" si="2"/>
        <v>1577.54</v>
      </c>
      <c r="I30" s="21">
        <f t="shared" si="3"/>
        <v>30367645</v>
      </c>
    </row>
    <row r="31" spans="1:9" ht="11.25" customHeight="1">
      <c r="A31" s="17">
        <v>54700</v>
      </c>
      <c r="B31" s="18" t="s">
        <v>43</v>
      </c>
      <c r="C31" s="19" t="s">
        <v>19</v>
      </c>
      <c r="D31" s="20">
        <v>792</v>
      </c>
      <c r="E31" s="20">
        <v>145.08</v>
      </c>
      <c r="F31" s="21">
        <f t="shared" si="0"/>
        <v>181.35</v>
      </c>
      <c r="G31" s="21">
        <f t="shared" si="1"/>
        <v>143629.2</v>
      </c>
      <c r="H31" s="21">
        <f t="shared" si="2"/>
        <v>181.35</v>
      </c>
      <c r="I31" s="21">
        <f t="shared" si="3"/>
        <v>143629.2</v>
      </c>
    </row>
    <row r="32" spans="1:9" ht="11.25" customHeight="1">
      <c r="A32" s="17">
        <v>54800</v>
      </c>
      <c r="B32" s="18" t="s">
        <v>44</v>
      </c>
      <c r="C32" s="19" t="s">
        <v>19</v>
      </c>
      <c r="D32" s="20">
        <v>1188</v>
      </c>
      <c r="E32" s="20">
        <v>142.23</v>
      </c>
      <c r="F32" s="21">
        <f t="shared" si="0"/>
        <v>177.79</v>
      </c>
      <c r="G32" s="21">
        <f t="shared" si="1"/>
        <v>211214.52</v>
      </c>
      <c r="H32" s="21">
        <f t="shared" si="2"/>
        <v>177.79</v>
      </c>
      <c r="I32" s="21">
        <f t="shared" si="3"/>
        <v>211214.52</v>
      </c>
    </row>
    <row r="33" spans="1:9" ht="11.25" customHeight="1">
      <c r="A33" s="17">
        <v>55400</v>
      </c>
      <c r="B33" s="18" t="s">
        <v>45</v>
      </c>
      <c r="C33" s="19" t="s">
        <v>19</v>
      </c>
      <c r="D33" s="20">
        <v>275</v>
      </c>
      <c r="E33" s="20">
        <v>51.39</v>
      </c>
      <c r="F33" s="21">
        <f t="shared" si="0"/>
        <v>64.24</v>
      </c>
      <c r="G33" s="21">
        <f t="shared" si="1"/>
        <v>17666</v>
      </c>
      <c r="H33" s="21">
        <f t="shared" si="2"/>
        <v>64.24</v>
      </c>
      <c r="I33" s="21">
        <f t="shared" si="3"/>
        <v>17666</v>
      </c>
    </row>
    <row r="34" spans="1:9" ht="11.25" customHeight="1">
      <c r="A34" s="17">
        <v>55500</v>
      </c>
      <c r="B34" s="18" t="s">
        <v>46</v>
      </c>
      <c r="C34" s="19" t="s">
        <v>19</v>
      </c>
      <c r="D34" s="20">
        <v>275</v>
      </c>
      <c r="E34" s="20">
        <v>61.07</v>
      </c>
      <c r="F34" s="21">
        <f t="shared" si="0"/>
        <v>76.34</v>
      </c>
      <c r="G34" s="21">
        <f t="shared" si="1"/>
        <v>20993.5</v>
      </c>
      <c r="H34" s="21">
        <f t="shared" si="2"/>
        <v>76.34</v>
      </c>
      <c r="I34" s="21">
        <f t="shared" si="3"/>
        <v>20993.5</v>
      </c>
    </row>
    <row r="35" spans="1:9" ht="11.25" customHeight="1">
      <c r="A35" s="17">
        <v>55600</v>
      </c>
      <c r="B35" s="18" t="s">
        <v>47</v>
      </c>
      <c r="C35" s="19" t="s">
        <v>19</v>
      </c>
      <c r="D35" s="20">
        <v>275</v>
      </c>
      <c r="E35" s="20">
        <v>70.74</v>
      </c>
      <c r="F35" s="21">
        <f t="shared" si="0"/>
        <v>88.43</v>
      </c>
      <c r="G35" s="21">
        <f t="shared" si="1"/>
        <v>24318.25</v>
      </c>
      <c r="H35" s="21">
        <f t="shared" si="2"/>
        <v>88.43</v>
      </c>
      <c r="I35" s="21">
        <f t="shared" si="3"/>
        <v>24318.25</v>
      </c>
    </row>
    <row r="36" spans="1:9" ht="11.25" customHeight="1">
      <c r="A36" s="17">
        <v>55700</v>
      </c>
      <c r="B36" s="18" t="s">
        <v>48</v>
      </c>
      <c r="C36" s="19" t="s">
        <v>19</v>
      </c>
      <c r="D36" s="20">
        <v>275</v>
      </c>
      <c r="E36" s="20">
        <v>80.42</v>
      </c>
      <c r="F36" s="21">
        <f t="shared" si="0"/>
        <v>100.53</v>
      </c>
      <c r="G36" s="21">
        <f t="shared" si="1"/>
        <v>27645.75</v>
      </c>
      <c r="H36" s="21">
        <f t="shared" si="2"/>
        <v>100.53</v>
      </c>
      <c r="I36" s="21">
        <f t="shared" si="3"/>
        <v>27645.75</v>
      </c>
    </row>
    <row r="37" spans="1:9" ht="11.25" customHeight="1">
      <c r="A37" s="17">
        <v>57500</v>
      </c>
      <c r="B37" s="18" t="s">
        <v>49</v>
      </c>
      <c r="C37" s="19" t="s">
        <v>26</v>
      </c>
      <c r="D37" s="20">
        <v>275</v>
      </c>
      <c r="E37" s="20">
        <v>13.66</v>
      </c>
      <c r="F37" s="21">
        <f t="shared" si="0"/>
        <v>17.08</v>
      </c>
      <c r="G37" s="21">
        <f t="shared" si="1"/>
        <v>4697</v>
      </c>
      <c r="H37" s="21">
        <f t="shared" si="2"/>
        <v>17.08</v>
      </c>
      <c r="I37" s="21">
        <f t="shared" si="3"/>
        <v>4697</v>
      </c>
    </row>
    <row r="38" spans="1:9" ht="22.5" customHeight="1">
      <c r="A38" s="17">
        <v>57801</v>
      </c>
      <c r="B38" s="18" t="s">
        <v>50</v>
      </c>
      <c r="C38" s="19" t="s">
        <v>19</v>
      </c>
      <c r="D38" s="20">
        <v>32725</v>
      </c>
      <c r="E38" s="20">
        <v>14.5</v>
      </c>
      <c r="F38" s="21">
        <f t="shared" si="0"/>
        <v>18.13</v>
      </c>
      <c r="G38" s="21">
        <f t="shared" si="1"/>
        <v>593304.25</v>
      </c>
      <c r="H38" s="21">
        <f t="shared" si="2"/>
        <v>18.13</v>
      </c>
      <c r="I38" s="21">
        <f t="shared" si="3"/>
        <v>593304.25</v>
      </c>
    </row>
    <row r="39" spans="1:9" ht="11.25" customHeight="1">
      <c r="A39" s="17">
        <v>57807</v>
      </c>
      <c r="B39" s="18" t="s">
        <v>51</v>
      </c>
      <c r="C39" s="19" t="s">
        <v>24</v>
      </c>
      <c r="D39" s="20">
        <v>327250</v>
      </c>
      <c r="E39" s="20">
        <v>2.56</v>
      </c>
      <c r="F39" s="21">
        <f t="shared" si="0"/>
        <v>3.2</v>
      </c>
      <c r="G39" s="21">
        <f t="shared" si="1"/>
        <v>1047200</v>
      </c>
      <c r="H39" s="21">
        <f t="shared" si="2"/>
        <v>3.2</v>
      </c>
      <c r="I39" s="21">
        <f t="shared" si="3"/>
        <v>1047200</v>
      </c>
    </row>
    <row r="40" spans="1:9" ht="22.5" customHeight="1">
      <c r="A40" s="17">
        <v>57901</v>
      </c>
      <c r="B40" s="18" t="s">
        <v>52</v>
      </c>
      <c r="C40" s="19" t="s">
        <v>19</v>
      </c>
      <c r="D40" s="20">
        <v>6160</v>
      </c>
      <c r="E40" s="20">
        <v>14.5</v>
      </c>
      <c r="F40" s="21">
        <f t="shared" si="0"/>
        <v>18.13</v>
      </c>
      <c r="G40" s="21">
        <f t="shared" si="1"/>
        <v>111680.8</v>
      </c>
      <c r="H40" s="21">
        <f t="shared" si="2"/>
        <v>18.13</v>
      </c>
      <c r="I40" s="21">
        <f t="shared" si="3"/>
        <v>111680.8</v>
      </c>
    </row>
    <row r="41" spans="1:9" ht="11.25" customHeight="1">
      <c r="A41" s="17">
        <v>57907</v>
      </c>
      <c r="B41" s="18" t="s">
        <v>53</v>
      </c>
      <c r="C41" s="19" t="s">
        <v>24</v>
      </c>
      <c r="D41" s="20">
        <v>61600</v>
      </c>
      <c r="E41" s="20">
        <v>2.56</v>
      </c>
      <c r="F41" s="21">
        <f t="shared" si="0"/>
        <v>3.2</v>
      </c>
      <c r="G41" s="21">
        <f t="shared" si="1"/>
        <v>197120</v>
      </c>
      <c r="H41" s="21">
        <f t="shared" si="2"/>
        <v>3.2</v>
      </c>
      <c r="I41" s="21">
        <f t="shared" si="3"/>
        <v>197120</v>
      </c>
    </row>
    <row r="42" spans="1:9" ht="11.25" customHeight="1">
      <c r="A42" s="17">
        <v>58400</v>
      </c>
      <c r="B42" s="18" t="s">
        <v>54</v>
      </c>
      <c r="C42" s="19" t="s">
        <v>19</v>
      </c>
      <c r="D42" s="20">
        <v>275</v>
      </c>
      <c r="E42" s="20">
        <v>31.1</v>
      </c>
      <c r="F42" s="21">
        <f t="shared" si="0"/>
        <v>38.88</v>
      </c>
      <c r="G42" s="21">
        <f t="shared" si="1"/>
        <v>10692</v>
      </c>
      <c r="H42" s="21">
        <f t="shared" si="2"/>
        <v>38.88</v>
      </c>
      <c r="I42" s="21">
        <f t="shared" si="3"/>
        <v>10692</v>
      </c>
    </row>
    <row r="43" spans="1:9" ht="11.25" customHeight="1">
      <c r="A43" s="17">
        <v>58500</v>
      </c>
      <c r="B43" s="18" t="s">
        <v>55</v>
      </c>
      <c r="C43" s="19" t="s">
        <v>19</v>
      </c>
      <c r="D43" s="20">
        <v>275</v>
      </c>
      <c r="E43" s="20">
        <v>41.39</v>
      </c>
      <c r="F43" s="21">
        <f t="shared" si="0"/>
        <v>51.74</v>
      </c>
      <c r="G43" s="21">
        <f t="shared" si="1"/>
        <v>14228.5</v>
      </c>
      <c r="H43" s="21">
        <f t="shared" si="2"/>
        <v>51.74</v>
      </c>
      <c r="I43" s="21">
        <f t="shared" si="3"/>
        <v>14228.5</v>
      </c>
    </row>
    <row r="44" spans="1:9" ht="22.5" customHeight="1">
      <c r="A44" s="17">
        <v>58700</v>
      </c>
      <c r="B44" s="18" t="s">
        <v>56</v>
      </c>
      <c r="C44" s="19" t="s">
        <v>26</v>
      </c>
      <c r="D44" s="20">
        <v>550</v>
      </c>
      <c r="E44" s="20">
        <v>301.33</v>
      </c>
      <c r="F44" s="21">
        <f t="shared" si="0"/>
        <v>376.66</v>
      </c>
      <c r="G44" s="21">
        <f t="shared" si="1"/>
        <v>207163</v>
      </c>
      <c r="H44" s="21">
        <f t="shared" si="2"/>
        <v>376.66</v>
      </c>
      <c r="I44" s="21">
        <f t="shared" si="3"/>
        <v>207163</v>
      </c>
    </row>
    <row r="45" spans="1:9" ht="11.25" customHeight="1">
      <c r="A45" s="17">
        <v>58800</v>
      </c>
      <c r="B45" s="18" t="s">
        <v>57</v>
      </c>
      <c r="C45" s="19" t="s">
        <v>26</v>
      </c>
      <c r="D45" s="20">
        <v>275</v>
      </c>
      <c r="E45" s="20">
        <v>25.22</v>
      </c>
      <c r="F45" s="21">
        <f t="shared" si="0"/>
        <v>31.53</v>
      </c>
      <c r="G45" s="21">
        <f t="shared" si="1"/>
        <v>8670.75</v>
      </c>
      <c r="H45" s="21">
        <f t="shared" si="2"/>
        <v>31.53</v>
      </c>
      <c r="I45" s="21">
        <f t="shared" si="3"/>
        <v>8670.75</v>
      </c>
    </row>
    <row r="46" spans="1:9" ht="11.25" customHeight="1">
      <c r="A46" s="17">
        <v>58900</v>
      </c>
      <c r="B46" s="18" t="s">
        <v>58</v>
      </c>
      <c r="C46" s="19" t="s">
        <v>26</v>
      </c>
      <c r="D46" s="20">
        <v>275</v>
      </c>
      <c r="E46" s="20">
        <v>55.42</v>
      </c>
      <c r="F46" s="21">
        <f t="shared" si="0"/>
        <v>69.28</v>
      </c>
      <c r="G46" s="21">
        <f t="shared" si="1"/>
        <v>19052</v>
      </c>
      <c r="H46" s="21">
        <f t="shared" si="2"/>
        <v>69.28</v>
      </c>
      <c r="I46" s="21">
        <f t="shared" si="3"/>
        <v>19052</v>
      </c>
    </row>
    <row r="47" spans="1:9" ht="11.25" customHeight="1">
      <c r="A47" s="17">
        <v>59000</v>
      </c>
      <c r="B47" s="18" t="s">
        <v>59</v>
      </c>
      <c r="C47" s="19" t="s">
        <v>19</v>
      </c>
      <c r="D47" s="20">
        <v>275</v>
      </c>
      <c r="E47" s="20">
        <v>199.14</v>
      </c>
      <c r="F47" s="21">
        <f t="shared" si="0"/>
        <v>248.93</v>
      </c>
      <c r="G47" s="21">
        <f t="shared" si="1"/>
        <v>68455.75</v>
      </c>
      <c r="H47" s="21">
        <f t="shared" si="2"/>
        <v>248.93</v>
      </c>
      <c r="I47" s="21">
        <f t="shared" si="3"/>
        <v>68455.75</v>
      </c>
    </row>
    <row r="48" spans="1:9" ht="11.25" customHeight="1">
      <c r="A48" s="17">
        <v>59300</v>
      </c>
      <c r="B48" s="18" t="s">
        <v>60</v>
      </c>
      <c r="C48" s="19" t="s">
        <v>19</v>
      </c>
      <c r="D48" s="20">
        <v>825</v>
      </c>
      <c r="E48" s="20">
        <v>1553.92</v>
      </c>
      <c r="F48" s="21">
        <f t="shared" si="0"/>
        <v>1942.4</v>
      </c>
      <c r="G48" s="21">
        <f t="shared" si="1"/>
        <v>1602480</v>
      </c>
      <c r="H48" s="21">
        <f t="shared" si="2"/>
        <v>1942.4</v>
      </c>
      <c r="I48" s="21">
        <f t="shared" si="3"/>
        <v>1602480</v>
      </c>
    </row>
    <row r="49" spans="1:9" ht="11.25" customHeight="1">
      <c r="A49" s="17">
        <v>59400</v>
      </c>
      <c r="B49" s="18" t="s">
        <v>61</v>
      </c>
      <c r="C49" s="19" t="s">
        <v>19</v>
      </c>
      <c r="D49" s="20">
        <v>825</v>
      </c>
      <c r="E49" s="20">
        <v>1020.81</v>
      </c>
      <c r="F49" s="21">
        <f t="shared" si="0"/>
        <v>1276.01</v>
      </c>
      <c r="G49" s="21">
        <f t="shared" si="1"/>
        <v>1052708.25</v>
      </c>
      <c r="H49" s="21">
        <f t="shared" si="2"/>
        <v>1276.01</v>
      </c>
      <c r="I49" s="21">
        <f t="shared" si="3"/>
        <v>1052708.25</v>
      </c>
    </row>
    <row r="50" spans="1:9" ht="11.25" customHeight="1">
      <c r="A50" s="17">
        <v>59500</v>
      </c>
      <c r="B50" s="18" t="s">
        <v>62</v>
      </c>
      <c r="C50" s="19" t="s">
        <v>19</v>
      </c>
      <c r="D50" s="20">
        <v>825</v>
      </c>
      <c r="E50" s="20">
        <v>997.06</v>
      </c>
      <c r="F50" s="21">
        <f t="shared" si="0"/>
        <v>1246.33</v>
      </c>
      <c r="G50" s="21">
        <f t="shared" si="1"/>
        <v>1028222.25</v>
      </c>
      <c r="H50" s="21">
        <f t="shared" si="2"/>
        <v>1246.33</v>
      </c>
      <c r="I50" s="21">
        <f t="shared" si="3"/>
        <v>1028222.25</v>
      </c>
    </row>
    <row r="51" spans="1:9" ht="22.5" customHeight="1">
      <c r="A51" s="17">
        <v>59600</v>
      </c>
      <c r="B51" s="18" t="s">
        <v>63</v>
      </c>
      <c r="C51" s="19" t="s">
        <v>19</v>
      </c>
      <c r="D51" s="20">
        <v>825</v>
      </c>
      <c r="E51" s="20">
        <v>1271.29</v>
      </c>
      <c r="F51" s="21">
        <f t="shared" si="0"/>
        <v>1589.11</v>
      </c>
      <c r="G51" s="21">
        <f t="shared" si="1"/>
        <v>1311015.75</v>
      </c>
      <c r="H51" s="21">
        <f t="shared" si="2"/>
        <v>1589.11</v>
      </c>
      <c r="I51" s="21">
        <f t="shared" si="3"/>
        <v>1311015.75</v>
      </c>
    </row>
    <row r="52" spans="1:9" ht="22.5" customHeight="1">
      <c r="A52" s="17">
        <v>59700</v>
      </c>
      <c r="B52" s="18" t="s">
        <v>64</v>
      </c>
      <c r="C52" s="19" t="s">
        <v>19</v>
      </c>
      <c r="D52" s="20">
        <v>825</v>
      </c>
      <c r="E52" s="20">
        <v>1229.81</v>
      </c>
      <c r="F52" s="21">
        <f t="shared" si="0"/>
        <v>1537.26</v>
      </c>
      <c r="G52" s="21">
        <f t="shared" si="1"/>
        <v>1268239.5</v>
      </c>
      <c r="H52" s="21">
        <f t="shared" si="2"/>
        <v>1537.26</v>
      </c>
      <c r="I52" s="21">
        <f t="shared" si="3"/>
        <v>1268239.5</v>
      </c>
    </row>
    <row r="53" spans="1:9" ht="45" customHeight="1">
      <c r="A53" s="22">
        <v>59902</v>
      </c>
      <c r="B53" s="23" t="s">
        <v>65</v>
      </c>
      <c r="C53" s="19" t="s">
        <v>19</v>
      </c>
      <c r="D53" s="20">
        <v>8250</v>
      </c>
      <c r="E53" s="24">
        <v>553.09</v>
      </c>
      <c r="F53" s="21">
        <f t="shared" si="0"/>
        <v>691.36</v>
      </c>
      <c r="G53" s="21">
        <f t="shared" si="1"/>
        <v>5703720</v>
      </c>
      <c r="H53" s="21">
        <f t="shared" si="2"/>
        <v>691.36</v>
      </c>
      <c r="I53" s="21">
        <f t="shared" si="3"/>
        <v>5703720</v>
      </c>
    </row>
    <row r="54" spans="1:9" ht="11.25" customHeight="1">
      <c r="A54" s="17">
        <v>59903</v>
      </c>
      <c r="B54" s="18" t="s">
        <v>66</v>
      </c>
      <c r="C54" s="19" t="s">
        <v>19</v>
      </c>
      <c r="D54" s="20">
        <v>1100</v>
      </c>
      <c r="E54" s="20">
        <v>1261.34</v>
      </c>
      <c r="F54" s="21">
        <f t="shared" si="0"/>
        <v>1576.68</v>
      </c>
      <c r="G54" s="21">
        <f t="shared" si="1"/>
        <v>1734348</v>
      </c>
      <c r="H54" s="21">
        <f t="shared" si="2"/>
        <v>1576.68</v>
      </c>
      <c r="I54" s="21">
        <f t="shared" si="3"/>
        <v>1734348</v>
      </c>
    </row>
    <row r="55" spans="1:9" ht="11.25" customHeight="1">
      <c r="A55" s="17">
        <v>62100</v>
      </c>
      <c r="B55" s="18" t="s">
        <v>67</v>
      </c>
      <c r="C55" s="19" t="s">
        <v>68</v>
      </c>
      <c r="D55" s="20">
        <v>1375</v>
      </c>
      <c r="E55" s="20">
        <v>139.53</v>
      </c>
      <c r="F55" s="21">
        <f t="shared" si="0"/>
        <v>174.41</v>
      </c>
      <c r="G55" s="21">
        <f t="shared" si="1"/>
        <v>239813.75</v>
      </c>
      <c r="H55" s="21">
        <f t="shared" si="2"/>
        <v>174.41</v>
      </c>
      <c r="I55" s="21">
        <f t="shared" si="3"/>
        <v>239813.75</v>
      </c>
    </row>
    <row r="56" spans="1:9" ht="22.5" customHeight="1">
      <c r="A56" s="17" t="s">
        <v>69</v>
      </c>
      <c r="B56" s="18" t="s">
        <v>70</v>
      </c>
      <c r="C56" s="19" t="s">
        <v>28</v>
      </c>
      <c r="D56" s="20">
        <v>16500</v>
      </c>
      <c r="E56" s="20">
        <v>80.43</v>
      </c>
      <c r="F56" s="21">
        <f t="shared" si="0"/>
        <v>100.54</v>
      </c>
      <c r="G56" s="21">
        <f t="shared" si="1"/>
        <v>1658910</v>
      </c>
      <c r="H56" s="21">
        <f t="shared" si="2"/>
        <v>100.54</v>
      </c>
      <c r="I56" s="21">
        <f t="shared" si="3"/>
        <v>1658910</v>
      </c>
    </row>
    <row r="57" spans="1:9" ht="11.25" customHeight="1">
      <c r="A57" s="17" t="s">
        <v>71</v>
      </c>
      <c r="B57" s="18" t="s">
        <v>72</v>
      </c>
      <c r="C57" s="19" t="s">
        <v>28</v>
      </c>
      <c r="D57" s="20">
        <v>19250</v>
      </c>
      <c r="E57" s="20">
        <v>69.53</v>
      </c>
      <c r="F57" s="21">
        <f t="shared" si="0"/>
        <v>86.91</v>
      </c>
      <c r="G57" s="21">
        <f t="shared" si="1"/>
        <v>1673017.5</v>
      </c>
      <c r="H57" s="21">
        <f t="shared" si="2"/>
        <v>86.91</v>
      </c>
      <c r="I57" s="21">
        <f t="shared" si="3"/>
        <v>1673017.5</v>
      </c>
    </row>
    <row r="58" spans="1:9" ht="22.5" customHeight="1">
      <c r="A58" s="17">
        <v>90100</v>
      </c>
      <c r="B58" s="18" t="s">
        <v>73</v>
      </c>
      <c r="C58" s="19" t="s">
        <v>28</v>
      </c>
      <c r="D58" s="20">
        <v>55000</v>
      </c>
      <c r="E58" s="20">
        <v>9.06</v>
      </c>
      <c r="F58" s="21">
        <f t="shared" si="0"/>
        <v>11.33</v>
      </c>
      <c r="G58" s="21">
        <f t="shared" si="1"/>
        <v>623150</v>
      </c>
      <c r="H58" s="21">
        <f t="shared" si="2"/>
        <v>11.33</v>
      </c>
      <c r="I58" s="21">
        <f t="shared" si="3"/>
        <v>623150</v>
      </c>
    </row>
    <row r="59" spans="1:9" ht="22.5" customHeight="1">
      <c r="A59" s="17">
        <v>90200</v>
      </c>
      <c r="B59" s="18" t="s">
        <v>74</v>
      </c>
      <c r="C59" s="19" t="s">
        <v>28</v>
      </c>
      <c r="D59" s="20">
        <v>82500</v>
      </c>
      <c r="E59" s="20">
        <v>10.59</v>
      </c>
      <c r="F59" s="21">
        <f t="shared" si="0"/>
        <v>13.24</v>
      </c>
      <c r="G59" s="21">
        <f t="shared" si="1"/>
        <v>1092300</v>
      </c>
      <c r="H59" s="21">
        <f t="shared" si="2"/>
        <v>13.24</v>
      </c>
      <c r="I59" s="21">
        <f t="shared" si="3"/>
        <v>1092300</v>
      </c>
    </row>
    <row r="60" spans="1:9" ht="22.5" customHeight="1">
      <c r="A60" s="17">
        <v>90300</v>
      </c>
      <c r="B60" s="18" t="s">
        <v>75</v>
      </c>
      <c r="C60" s="19" t="s">
        <v>28</v>
      </c>
      <c r="D60" s="20">
        <v>55000</v>
      </c>
      <c r="E60" s="20">
        <v>11.61</v>
      </c>
      <c r="F60" s="21">
        <f t="shared" si="0"/>
        <v>14.51</v>
      </c>
      <c r="G60" s="21">
        <f t="shared" si="1"/>
        <v>798050</v>
      </c>
      <c r="H60" s="21">
        <f t="shared" si="2"/>
        <v>14.51</v>
      </c>
      <c r="I60" s="21">
        <f t="shared" si="3"/>
        <v>798050</v>
      </c>
    </row>
    <row r="61" spans="1:9" ht="22.5" customHeight="1">
      <c r="A61" s="17">
        <v>90400</v>
      </c>
      <c r="B61" s="18" t="s">
        <v>76</v>
      </c>
      <c r="C61" s="19" t="s">
        <v>28</v>
      </c>
      <c r="D61" s="20">
        <v>82500</v>
      </c>
      <c r="E61" s="20">
        <v>12.75</v>
      </c>
      <c r="F61" s="21">
        <f t="shared" si="0"/>
        <v>15.94</v>
      </c>
      <c r="G61" s="21">
        <f t="shared" si="1"/>
        <v>1315050</v>
      </c>
      <c r="H61" s="21">
        <f t="shared" si="2"/>
        <v>15.94</v>
      </c>
      <c r="I61" s="21">
        <f t="shared" si="3"/>
        <v>1315050</v>
      </c>
    </row>
    <row r="62" spans="1:9" ht="12.75" customHeight="1">
      <c r="A62" s="25" t="s">
        <v>77</v>
      </c>
      <c r="B62" s="25"/>
      <c r="C62" s="25"/>
      <c r="D62" s="25"/>
      <c r="E62" s="25"/>
      <c r="F62" s="25"/>
      <c r="G62" s="25"/>
      <c r="H62" s="25"/>
      <c r="I62" s="25"/>
    </row>
    <row r="63" spans="1:9" ht="12.75" customHeight="1">
      <c r="A63" s="26" t="s">
        <v>78</v>
      </c>
      <c r="B63" s="26"/>
      <c r="C63" s="26"/>
      <c r="D63" s="26"/>
      <c r="E63" s="26"/>
      <c r="F63" s="26"/>
      <c r="G63" s="26"/>
      <c r="H63" s="26"/>
      <c r="I63" s="26"/>
    </row>
    <row r="64" spans="1:9" s="29" customFormat="1" ht="11.25" customHeight="1">
      <c r="A64" s="4"/>
      <c r="B64" s="27"/>
      <c r="C64" s="27"/>
      <c r="D64" s="27"/>
      <c r="E64" s="27"/>
      <c r="F64" s="2"/>
      <c r="G64" s="28"/>
      <c r="H64" s="2"/>
      <c r="I64" s="2"/>
    </row>
    <row r="65" spans="1:9" ht="11.25" customHeight="1">
      <c r="A65" s="4"/>
      <c r="B65" s="30"/>
      <c r="C65" s="30"/>
      <c r="D65" s="30"/>
      <c r="E65" s="30"/>
      <c r="G65" s="28"/>
      <c r="H65" s="31"/>
      <c r="I65" s="31"/>
    </row>
    <row r="66" spans="1:9" ht="15" customHeight="1">
      <c r="A66" s="32"/>
      <c r="B66" s="33"/>
      <c r="C66" s="33"/>
      <c r="D66" s="33"/>
      <c r="E66" s="33"/>
      <c r="F66" s="34"/>
      <c r="G66" s="35"/>
      <c r="H66" s="36" t="s">
        <v>79</v>
      </c>
      <c r="I66" s="37">
        <f>SUM(I10:I61)</f>
        <v>66269687.72</v>
      </c>
    </row>
    <row r="67" spans="8:9" ht="11.25" customHeight="1">
      <c r="H67" s="31"/>
      <c r="I67" s="31"/>
    </row>
    <row r="68" spans="1:9" s="43" customFormat="1" ht="36" customHeight="1">
      <c r="A68" s="38" t="s">
        <v>80</v>
      </c>
      <c r="B68" s="39"/>
      <c r="C68"/>
      <c r="D68"/>
      <c r="E68" s="40"/>
      <c r="F68" s="41"/>
      <c r="G68" s="42"/>
      <c r="I68" s="44"/>
    </row>
    <row r="69" spans="1:9" s="43" customFormat="1" ht="16.5" customHeight="1">
      <c r="A69" s="45" t="s">
        <v>81</v>
      </c>
      <c r="B69" s="46"/>
      <c r="C69"/>
      <c r="D69"/>
      <c r="E69" s="40"/>
      <c r="F69" s="41"/>
      <c r="G69" s="42"/>
      <c r="I69" s="44"/>
    </row>
    <row r="70" spans="1:9" s="43" customFormat="1" ht="12.75" customHeight="1">
      <c r="A70" s="40"/>
      <c r="B70" s="47"/>
      <c r="C70"/>
      <c r="D70"/>
      <c r="E70" s="40"/>
      <c r="F70" s="41"/>
      <c r="G70" s="42"/>
      <c r="I70" s="44"/>
    </row>
    <row r="71" spans="1:9" s="43" customFormat="1" ht="40.5" customHeight="1">
      <c r="A71" s="38" t="s">
        <v>80</v>
      </c>
      <c r="B71" s="39"/>
      <c r="C71"/>
      <c r="D71"/>
      <c r="E71" s="40"/>
      <c r="F71" s="41"/>
      <c r="G71" s="42"/>
      <c r="I71" s="44"/>
    </row>
    <row r="72" spans="1:9" s="43" customFormat="1" ht="12.75" customHeight="1">
      <c r="A72" s="45" t="s">
        <v>82</v>
      </c>
      <c r="B72" s="46"/>
      <c r="C72"/>
      <c r="D72"/>
      <c r="E72" s="40"/>
      <c r="F72" s="41"/>
      <c r="G72" s="42"/>
      <c r="I72" s="44"/>
    </row>
    <row r="73" spans="1:9" s="43" customFormat="1" ht="12.75" customHeight="1">
      <c r="A73" s="48" t="s">
        <v>83</v>
      </c>
      <c r="B73" s="46"/>
      <c r="C73"/>
      <c r="D73"/>
      <c r="E73" s="40"/>
      <c r="F73" s="41"/>
      <c r="G73" s="42"/>
      <c r="I73" s="44"/>
    </row>
  </sheetData>
  <sheetProtection selectLockedCells="1" selectUnlockedCells="1"/>
  <mergeCells count="7">
    <mergeCell ref="A1:I1"/>
    <mergeCell ref="A2:I2"/>
    <mergeCell ref="B3:G3"/>
    <mergeCell ref="A6:A7"/>
    <mergeCell ref="B6:I7"/>
    <mergeCell ref="A62:I62"/>
    <mergeCell ref="A63:I63"/>
  </mergeCells>
  <printOptions/>
  <pageMargins left="0.7875" right="0.7875" top="0.8270833333333333" bottom="0.8270833333333333" header="0.5118055555555555" footer="0.7875"/>
  <pageSetup firstPageNumber="1" useFirstPageNumber="1" fitToHeight="3" fitToWidth="1" horizontalDpi="300" verticalDpi="300" orientation="landscape" paperSize="9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Edson Lazzari</cp:lastModifiedBy>
  <cp:lastPrinted>2022-04-20T16:58:11Z</cp:lastPrinted>
  <dcterms:modified xsi:type="dcterms:W3CDTF">2022-04-20T17:07:29Z</dcterms:modified>
  <cp:category/>
  <cp:version/>
  <cp:contentType/>
  <cp:contentStatus/>
</cp:coreProperties>
</file>