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PLANILHA EMPRESA" sheetId="1" r:id="rId1"/>
  </sheets>
  <definedNames>
    <definedName name="_xlnm.Print_Area" localSheetId="0">'PLANILHA EMPRESA'!$A$2:$H$83</definedName>
    <definedName name="Excel_BuiltIn_Print_Area" localSheetId="0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" localSheetId="0">NA()</definedName>
    <definedName name="_xlnm.Print_Titles" localSheetId="0">'PLANILHA EMPRESA'!$1:$14</definedName>
  </definedNames>
  <calcPr fullCalcOnLoad="1"/>
</workbook>
</file>

<file path=xl/sharedStrings.xml><?xml version="1.0" encoding="utf-8"?>
<sst xmlns="http://schemas.openxmlformats.org/spreadsheetml/2006/main" count="253" uniqueCount="156">
  <si>
    <t>PREFEITURA DO MUNICÍPIO DE MAUÁ</t>
  </si>
  <si>
    <t>SECRETARIA DE OBRAS</t>
  </si>
  <si>
    <t>ITEM</t>
  </si>
  <si>
    <t>REF.</t>
  </si>
  <si>
    <t>DESCRIÇÃO</t>
  </si>
  <si>
    <t>UNIDADE</t>
  </si>
  <si>
    <t>QUANTIDADE</t>
  </si>
  <si>
    <t>PREÇO TOTAL</t>
  </si>
  <si>
    <t>1</t>
  </si>
  <si>
    <t>1.1</t>
  </si>
  <si>
    <t>SINAPI</t>
  </si>
  <si>
    <t>73817/002</t>
  </si>
  <si>
    <t>EMBASAMENTO DE MATERIAL GRANULAR - RACHAO</t>
  </si>
  <si>
    <t>M3</t>
  </si>
  <si>
    <t>1.2</t>
  </si>
  <si>
    <t>BASE PARA PAVIMENTAÇÃO COM BRITA CORRIDA, INCLUSIVE COMPACTAÇÃO</t>
  </si>
  <si>
    <t>1.3</t>
  </si>
  <si>
    <t>74154/001</t>
  </si>
  <si>
    <t>ESCAVACAO, CARGA E TRANSPORTE DE MATERIAL DE 1A CATEGORIA COM TRATOR SOBRE ESTEIRAS 305 HP E CACAMBA 5M3, DMT 50 A 200M</t>
  </si>
  <si>
    <t>1.4</t>
  </si>
  <si>
    <t>REATERRO MECANIZADO DE VALA COM ESCAVADEIRA HIDRÁULICA (CAPACIDADE DA CAÇAMBA: 0,8 M³ / POTÊNCIA: 111 HP), LARGURA DE 1,5 A 2,5 M, PROFUNDIDADE ATÉ 1,5 M, COM SOLO (SEM SUBSTITUIÇÃO) DE 1ª CATEGORIA EM LOCAIS COM BAIXO NÍVEL DE INTERFERÊNCIA. AF_04/2016</t>
  </si>
  <si>
    <t>1.5</t>
  </si>
  <si>
    <t>TRANSPORTE COMERCIAL COM CAMINHAO BASCULANTE 6 M3, RODOVIA PAVIMENTADA</t>
  </si>
  <si>
    <t>TXKM</t>
  </si>
  <si>
    <t>1.6</t>
  </si>
  <si>
    <t>SIURB – INFRA</t>
  </si>
  <si>
    <t>06-09-00</t>
  </si>
  <si>
    <t>FORNECIMENTO E ASSENTAMENTO DE TUBOS DE CONCRETO SIMPLES - DIÂMETRO 50CM</t>
  </si>
  <si>
    <t>M</t>
  </si>
  <si>
    <t>1.7</t>
  </si>
  <si>
    <t>06-12-01</t>
  </si>
  <si>
    <t>FORNECIMENTO E ASSENTAMENTO DE TUBOS DE CONCRETO ARMADO, DIÂMETRO 80CM - TIPO PA-2</t>
  </si>
  <si>
    <t>1.8</t>
  </si>
  <si>
    <t>06-14-01</t>
  </si>
  <si>
    <t>FORNECIMENTO E ASSENTAMENTO DE TUBOS DE CONCRETO ARMADO, DIÂMETRO 100CM - TIPO PA-2</t>
  </si>
  <si>
    <t>1.9</t>
  </si>
  <si>
    <t>06-16-01</t>
  </si>
  <si>
    <t>FORNECIMENTO E ASSENTAMENTO DE TUBOS DE CONCRETO ARMADO, DIÂMETRO 120CM - TIPO PA-2</t>
  </si>
  <si>
    <t>1.10</t>
  </si>
  <si>
    <t>TAMPAO FERRO FUNDIDO P/ POCO DE VISITA, 79,5 KG, TIPO T-100 - FORNECIMENTO E INSTALACAO</t>
  </si>
  <si>
    <t>UN</t>
  </si>
  <si>
    <t>1.11</t>
  </si>
  <si>
    <t>POÇO DE VISITA EM ALVENARIA, PARA REDE D=1,00 M, PARTE FIXA C/ 1,00 M DE ALTURA E USO DE RETROESCAVADEIRA</t>
  </si>
  <si>
    <t>1.12</t>
  </si>
  <si>
    <t>CHAMINE P/ POCO DE VISITA EM ALVENARIA, EXCLUSOS TAMPAO E ANEL</t>
  </si>
  <si>
    <t>1.13</t>
  </si>
  <si>
    <t>POCO DE VISITA EM ALVENARIA, PARA REDE D=1,20 M, PARTE FIXA C/ 1,00 M DE ALTURA E USO DE ESCAVADEIRA HIDRAULICA</t>
  </si>
  <si>
    <t>SUB-TOTAL</t>
  </si>
  <si>
    <t>SERVIÇOS PRELIMINARES</t>
  </si>
  <si>
    <t>74209/001</t>
  </si>
  <si>
    <t>PLACA DE OBRA EM CHAPA DE ACO GALVANIZADO</t>
  </si>
  <si>
    <t>M2</t>
  </si>
  <si>
    <t>2</t>
  </si>
  <si>
    <t>GUIAS E SARJETAS</t>
  </si>
  <si>
    <t>2.1</t>
  </si>
  <si>
    <t>FORNECIMENTO E ASSENTAMENTO DE GUIAS TIPO PMSP 100, INCLUSIVE ENCOSTAMENTO DE TERRA – FCK=20,0MPA.</t>
  </si>
  <si>
    <t>2.2</t>
  </si>
  <si>
    <t>CONSTRUÇÃO E SARJETA OU SARJETÃO DE CONCRETO – FCK=20,0MPA</t>
  </si>
  <si>
    <t>2.3</t>
  </si>
  <si>
    <t>74164/004</t>
  </si>
  <si>
    <t>LASTRO DE BRITA</t>
  </si>
  <si>
    <t>2,4</t>
  </si>
  <si>
    <t>ARRANCAMENTO DE GUAS, INCLUI CARGA EM CAMINHÃO</t>
  </si>
  <si>
    <t>2.5</t>
  </si>
  <si>
    <t>DEMOLIÇÃO DE CONCRETO SIMPLES</t>
  </si>
  <si>
    <t>2.6</t>
  </si>
  <si>
    <t>CARGA E DESCARGA MECANIZADAS DE ENTULHO EM CAMINHAO BASCULANTE 6 M3</t>
  </si>
  <si>
    <t>2.7</t>
  </si>
  <si>
    <t>TRANSPORTE DE ENTULHO COM CAMINHAO BASCULANTE 6 M3, RODOVIA PAVIMENTADA, DMT 0,5 A 1,0 KM</t>
  </si>
  <si>
    <t>2.8</t>
  </si>
  <si>
    <t>REMOÇÃO DE ENTULHO ALÉM DO PRIMEIRO KM</t>
  </si>
  <si>
    <t>M3xKM</t>
  </si>
  <si>
    <t>3</t>
  </si>
  <si>
    <t>PAVIMENTAÇÃO</t>
  </si>
  <si>
    <t>3.1</t>
  </si>
  <si>
    <t>ABERTURA DE CAIXA ATÉ 25CM, INCLUI ESCAVAÇÃO, COMPACTAÇÃO, TRANSPORTE E PREPARO DO SUB-LEITO</t>
  </si>
  <si>
    <t>3.2</t>
  </si>
  <si>
    <t>3.3</t>
  </si>
  <si>
    <t>BASE PARA PAVIMENTAÇÃO COM BRITA GRADUADA, INCLUSIVE COMPACTAÇÃO</t>
  </si>
  <si>
    <t>3.4</t>
  </si>
  <si>
    <t>3.5</t>
  </si>
  <si>
    <t>3.6</t>
  </si>
  <si>
    <t>3.7</t>
  </si>
  <si>
    <t>REMOÇÃO DE ENTULHO ALÉM DO PERIMEIRO KM</t>
  </si>
  <si>
    <t>3.8</t>
  </si>
  <si>
    <t>73892/002</t>
  </si>
  <si>
    <t>PISO(CALÇADA) EM CONCRETO 12 MPA TRAÇO 1:3:5 (CIMENTO/AREIA/BRITA) PREPARO MECÂNICO, ESPESSURA DE 7CM, COM JUNTA DE DILATAÇÃO DE MADEIRA</t>
  </si>
  <si>
    <t>3.9</t>
  </si>
  <si>
    <t>PINTURA DE LIGAÇÃO COM EMULSÃO RR-2C</t>
  </si>
  <si>
    <t>3.10</t>
  </si>
  <si>
    <t>IMPRIMAÇÃO DE BASE DE PAVIMENTAÇÃO COM EMULSÃO CM-30</t>
  </si>
  <si>
    <t>3.11</t>
  </si>
  <si>
    <t>CONCRETO BETUMINOSO USINADO A QUENTE COM CAP 50/70, BINDER, INCLUSO USINAGEM E APLICAÇÃO, EXCLUSIVE TRANSPORTE</t>
  </si>
  <si>
    <t>T</t>
  </si>
  <si>
    <t>3.12</t>
  </si>
  <si>
    <t>FABRICAÇÃO E APLICAÇÃO DE CONCRETO BETUMINOSO USINADO A QUENTE(CBUQ), CAP 50/70, EXCLUSIVE TRANSPORTE</t>
  </si>
  <si>
    <t>3.13</t>
  </si>
  <si>
    <t>CARGA, MANOBRAS E DESCARGA DE MISTURA BETUMINOSA A QUENTE, COM CAMINHAO BASCULANTE 6 M3, DESCARGA EM VIBRO-ACABADORA</t>
  </si>
  <si>
    <t>3.14</t>
  </si>
  <si>
    <t>TRANSPORTE LOCAL DE MASSA ASFALTICA - PAVIMENTACAO URBANA</t>
  </si>
  <si>
    <t>3.15</t>
  </si>
  <si>
    <t>ARRANCAMENTO, LIMPEZA E EMPILHAMENTO DE PARALELEPÍPEDOS</t>
  </si>
  <si>
    <t>3.16</t>
  </si>
  <si>
    <t>TRANSPORTE DE PARALELEPÍPEDOS</t>
  </si>
  <si>
    <t>M2xKM</t>
  </si>
  <si>
    <t>3.17</t>
  </si>
  <si>
    <t>06-21-00</t>
  </si>
  <si>
    <t>LEVANTAMENTO OU REBAIXAMENTO DE TAMPÃO DE POÇO DE VISITA</t>
  </si>
  <si>
    <t>4</t>
  </si>
  <si>
    <t>4.1</t>
  </si>
  <si>
    <t>06-22-04</t>
  </si>
  <si>
    <t>BOCA DE LOBO DUPLA</t>
  </si>
  <si>
    <t>4.2</t>
  </si>
  <si>
    <t>06-22-05</t>
  </si>
  <si>
    <t>BOCA DE LOBO TRIPLA</t>
  </si>
  <si>
    <t>5</t>
  </si>
  <si>
    <t>SINALIZAÇÃO HORIZONTAL</t>
  </si>
  <si>
    <t>5.1</t>
  </si>
  <si>
    <t>SICRO2</t>
  </si>
  <si>
    <t>4 S 06 100 31</t>
  </si>
  <si>
    <t>PINTURA FAIXA-TINTA B.ACRÍLICA EMULS. ÁGUA - 2 ANOS.</t>
  </si>
  <si>
    <t>5.2</t>
  </si>
  <si>
    <t xml:space="preserve">4 S 06 100 32 </t>
  </si>
  <si>
    <t>PINT. SETAS/ZEBRADO-TINTA B.ACRÍL. EMULS. ÁGUA-2A.</t>
  </si>
  <si>
    <t>6</t>
  </si>
  <si>
    <t>ACESSIBILIDADE</t>
  </si>
  <si>
    <t>6.1</t>
  </si>
  <si>
    <t xml:space="preserve">73616 </t>
  </si>
  <si>
    <t>6.2</t>
  </si>
  <si>
    <t xml:space="preserve"> SINAPI</t>
  </si>
  <si>
    <t xml:space="preserve">84084 </t>
  </si>
  <si>
    <t>APICOAMENTO MANUAL DE SUPERFÍCIE DE CONCRETO</t>
  </si>
  <si>
    <t>6.3</t>
  </si>
  <si>
    <t>05-75-00</t>
  </si>
  <si>
    <t>REBAIXAMENTO DE GUIAS</t>
  </si>
  <si>
    <t>6.4</t>
  </si>
  <si>
    <t>74138/001</t>
  </si>
  <si>
    <t>CONCRETO USINADO NÃO BOMBEÁVEL FCK=15MPA, INCLUSIVE LANCAMENTO E ADENSAMENTO</t>
  </si>
  <si>
    <t>6.5</t>
  </si>
  <si>
    <t>76448/002</t>
  </si>
  <si>
    <t>PISO CIMENTADO TRAÇO 1:4 (CIMENTO E AREIA) ACABAMENTO RUSTICO ESPESSURA 3,5 CM PREPARO MANUAL DA ARGAMASSA</t>
  </si>
  <si>
    <t>6.6</t>
  </si>
  <si>
    <t>SIURB – EDIF</t>
  </si>
  <si>
    <t>13-02-47</t>
  </si>
  <si>
    <t>PISO PODOTÁTIL, ALERTA OU DIRECIONAL, EM LADRILHO HIDRÁULICO</t>
  </si>
  <si>
    <t>PLANILHA DE QUANTIDADES E PREÇOS</t>
  </si>
  <si>
    <t xml:space="preserve">PREÇO UNIT. </t>
  </si>
  <si>
    <t>ETAPA 1 ( CONTRAPARTIDA)</t>
  </si>
  <si>
    <t>ETAPA 2  (CONTRATO DE REPASSE)</t>
  </si>
  <si>
    <t xml:space="preserve">DRENAGEM </t>
  </si>
  <si>
    <t>SUB-TOTAL ETAPA 2</t>
  </si>
  <si>
    <t>SUB-TOTAL ETAPA 1</t>
  </si>
  <si>
    <r>
      <rPr>
        <b/>
        <sz val="11"/>
        <color indexed="8"/>
        <rFont val="Arial"/>
        <family val="2"/>
      </rPr>
      <t>OBJETO</t>
    </r>
    <r>
      <rPr>
        <sz val="11"/>
        <color indexed="8"/>
        <rFont val="Arial"/>
        <family val="2"/>
      </rPr>
      <t>: OBRAS DE  PAVIMENTAÇÃO, DRENAGEM E SERVIÇOS COMPLEMENTARES NA RUA ORLANDO TASCA – VILA FALCHI E ADJACÊNCIAS.</t>
    </r>
  </si>
  <si>
    <t>TOTAL GERAL (ETAPA 1+ETAPA 2)    ..............................................................</t>
  </si>
  <si>
    <t>CONCORRÊNCIA Nº 04/16</t>
  </si>
  <si>
    <t>Base: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</si>
</sst>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#,##0.00\ ;&quot; (&quot;#,##0.00\);&quot; -&quot;#\ ;@\ "/>
    <numFmt numFmtId="166" formatCode="00\-00\-00"/>
    <numFmt numFmtId="167" formatCode="00000"/>
    <numFmt numFmtId="168" formatCode="0.0000"/>
    <numFmt numFmtId="169" formatCode="0\-00\-00"/>
    <numFmt numFmtId="170" formatCode="0\ ;\-0\ "/>
    <numFmt numFmtId="171" formatCode="0.0"/>
    <numFmt numFmtId="172" formatCode="0.000"/>
    <numFmt numFmtId="173" formatCode="#,##0.0000"/>
    <numFmt numFmtId="174" formatCode="0.00000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2"/>
      <name val="TimesNewRomanPSMT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9" borderId="0" applyNumberFormat="0" applyBorder="0" applyAlignment="0" applyProtection="0"/>
    <xf numFmtId="0" fontId="37" fillId="21" borderId="0" applyNumberFormat="0" applyBorder="0" applyAlignment="0" applyProtection="0"/>
    <xf numFmtId="0" fontId="0" fillId="15" borderId="0" applyNumberFormat="0" applyBorder="0" applyAlignment="0" applyProtection="0"/>
    <xf numFmtId="0" fontId="37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7" borderId="0" applyNumberFormat="0" applyBorder="0" applyAlignment="0" applyProtection="0"/>
    <xf numFmtId="0" fontId="40" fillId="35" borderId="1" applyNumberFormat="0" applyAlignment="0" applyProtection="0"/>
    <xf numFmtId="0" fontId="4" fillId="36" borderId="2" applyNumberFormat="0" applyAlignment="0" applyProtection="0"/>
    <xf numFmtId="0" fontId="41" fillId="37" borderId="3" applyNumberFormat="0" applyAlignment="0" applyProtection="0"/>
    <xf numFmtId="0" fontId="5" fillId="38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38" fillId="43" borderId="0" applyNumberFormat="0" applyBorder="0" applyAlignment="0" applyProtection="0"/>
    <xf numFmtId="0" fontId="2" fillId="44" borderId="0" applyNumberFormat="0" applyBorder="0" applyAlignment="0" applyProtection="0"/>
    <xf numFmtId="0" fontId="38" fillId="45" borderId="0" applyNumberFormat="0" applyBorder="0" applyAlignment="0" applyProtection="0"/>
    <xf numFmtId="0" fontId="2" fillId="29" borderId="0" applyNumberFormat="0" applyBorder="0" applyAlignment="0" applyProtection="0"/>
    <xf numFmtId="0" fontId="38" fillId="46" borderId="0" applyNumberFormat="0" applyBorder="0" applyAlignment="0" applyProtection="0"/>
    <xf numFmtId="0" fontId="2" fillId="31" borderId="0" applyNumberFormat="0" applyBorder="0" applyAlignment="0" applyProtection="0"/>
    <xf numFmtId="0" fontId="38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49" borderId="1" applyNumberFormat="0" applyAlignment="0" applyProtection="0"/>
    <xf numFmtId="0" fontId="7" fillId="13" borderId="2" applyNumberFormat="0" applyAlignment="0" applyProtection="0"/>
    <xf numFmtId="0" fontId="44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45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46" fillId="35" borderId="9" applyNumberFormat="0" applyAlignment="0" applyProtection="0"/>
    <xf numFmtId="0" fontId="12" fillId="36" borderId="10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52" fillId="0" borderId="15" applyNumberFormat="0" applyFill="0" applyAlignment="0" applyProtection="0"/>
    <xf numFmtId="0" fontId="1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5" fillId="0" borderId="18" applyNumberFormat="0" applyFill="0" applyAlignment="0" applyProtection="0"/>
    <xf numFmtId="165" fontId="0" fillId="0" borderId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0" fillId="0" borderId="0" xfId="80" applyNumberFormat="1" applyFont="1" applyBorder="1" applyAlignment="1">
      <alignment horizontal="center" vertical="center"/>
      <protection/>
    </xf>
    <xf numFmtId="49" fontId="22" fillId="0" borderId="0" xfId="81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1" fillId="0" borderId="0" xfId="81" applyFont="1" applyAlignment="1">
      <alignment vertical="center"/>
      <protection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1" fillId="0" borderId="0" xfId="81" applyFont="1">
      <alignment/>
      <protection/>
    </xf>
    <xf numFmtId="0" fontId="22" fillId="0" borderId="0" xfId="81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Font="1" applyFill="1" applyBorder="1" applyAlignment="1">
      <alignment horizontal="center" vertical="center"/>
    </xf>
    <xf numFmtId="170" fontId="27" fillId="55" borderId="0" xfId="83" applyNumberFormat="1" applyFont="1" applyFill="1" applyBorder="1" applyAlignment="1">
      <alignment horizontal="center" vertical="center" wrapText="1"/>
      <protection/>
    </xf>
    <xf numFmtId="0" fontId="28" fillId="55" borderId="0" xfId="83" applyFont="1" applyFill="1" applyBorder="1" applyAlignment="1">
      <alignment vertical="center" wrapText="1"/>
      <protection/>
    </xf>
    <xf numFmtId="0" fontId="28" fillId="55" borderId="0" xfId="83" applyFont="1" applyFill="1" applyBorder="1" applyAlignment="1">
      <alignment horizontal="center" vertical="center" wrapText="1"/>
      <protection/>
    </xf>
    <xf numFmtId="165" fontId="29" fillId="55" borderId="0" xfId="107" applyFont="1" applyFill="1" applyBorder="1" applyAlignment="1" applyProtection="1">
      <alignment horizontal="center" vertical="center" wrapText="1"/>
      <protection/>
    </xf>
    <xf numFmtId="49" fontId="30" fillId="0" borderId="0" xfId="8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4" fontId="24" fillId="55" borderId="0" xfId="80" applyNumberFormat="1" applyFont="1" applyFill="1" applyBorder="1" applyAlignment="1" applyProtection="1">
      <alignment vertical="center"/>
      <protection locked="0"/>
    </xf>
    <xf numFmtId="4" fontId="24" fillId="55" borderId="0" xfId="80" applyNumberFormat="1" applyFont="1" applyFill="1" applyBorder="1" applyAlignment="1" applyProtection="1">
      <alignment horizontal="center" vertical="center" wrapText="1"/>
      <protection locked="0"/>
    </xf>
    <xf numFmtId="4" fontId="24" fillId="55" borderId="0" xfId="8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wrapText="1"/>
    </xf>
    <xf numFmtId="4" fontId="26" fillId="0" borderId="19" xfId="80" applyNumberFormat="1" applyFont="1" applyFill="1" applyBorder="1" applyAlignment="1" applyProtection="1">
      <alignment horizontal="center" vertical="center"/>
      <protection locked="0"/>
    </xf>
    <xf numFmtId="0" fontId="25" fillId="56" borderId="19" xfId="81" applyFont="1" applyFill="1" applyBorder="1" applyAlignment="1" applyProtection="1">
      <alignment horizontal="left" vertical="center" wrapText="1"/>
      <protection/>
    </xf>
    <xf numFmtId="49" fontId="25" fillId="56" borderId="19" xfId="81" applyNumberFormat="1" applyFont="1" applyFill="1" applyBorder="1" applyAlignment="1" applyProtection="1">
      <alignment horizontal="center" vertical="center" wrapText="1"/>
      <protection/>
    </xf>
    <xf numFmtId="0" fontId="26" fillId="56" borderId="19" xfId="81" applyFont="1" applyFill="1" applyBorder="1" applyAlignment="1" applyProtection="1">
      <alignment horizontal="center" vertical="center" wrapText="1"/>
      <protection/>
    </xf>
    <xf numFmtId="166" fontId="25" fillId="56" borderId="19" xfId="81" applyNumberFormat="1" applyFont="1" applyFill="1" applyBorder="1" applyAlignment="1" applyProtection="1">
      <alignment horizontal="center" vertical="center" wrapText="1"/>
      <protection/>
    </xf>
    <xf numFmtId="166" fontId="26" fillId="0" borderId="19" xfId="81" applyNumberFormat="1" applyFont="1" applyFill="1" applyBorder="1" applyAlignment="1" applyProtection="1">
      <alignment horizontal="center" vertical="center" wrapText="1"/>
      <protection/>
    </xf>
    <xf numFmtId="0" fontId="26" fillId="0" borderId="19" xfId="81" applyFont="1" applyFill="1" applyBorder="1" applyAlignment="1" applyProtection="1">
      <alignment horizontal="left" vertical="center" wrapText="1"/>
      <protection/>
    </xf>
    <xf numFmtId="0" fontId="26" fillId="0" borderId="19" xfId="81" applyFont="1" applyFill="1" applyBorder="1" applyAlignment="1" applyProtection="1">
      <alignment horizontal="center" vertical="center" wrapText="1"/>
      <protection/>
    </xf>
    <xf numFmtId="49" fontId="22" fillId="56" borderId="19" xfId="81" applyNumberFormat="1" applyFont="1" applyFill="1" applyBorder="1" applyAlignment="1" applyProtection="1">
      <alignment horizontal="center" vertical="center" wrapText="1"/>
      <protection/>
    </xf>
    <xf numFmtId="0" fontId="1" fillId="56" borderId="19" xfId="81" applyFont="1" applyFill="1" applyBorder="1" applyAlignment="1" applyProtection="1">
      <alignment horizontal="center" vertical="center" wrapText="1"/>
      <protection/>
    </xf>
    <xf numFmtId="4" fontId="1" fillId="0" borderId="19" xfId="80" applyNumberFormat="1" applyFont="1" applyFill="1" applyBorder="1" applyAlignment="1" applyProtection="1">
      <alignment horizontal="center" vertical="center"/>
      <protection locked="0"/>
    </xf>
    <xf numFmtId="4" fontId="1" fillId="55" borderId="19" xfId="80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80" applyNumberFormat="1" applyFont="1" applyFill="1" applyBorder="1" applyAlignment="1" applyProtection="1">
      <alignment horizontal="center" vertical="center"/>
      <protection locked="0"/>
    </xf>
    <xf numFmtId="0" fontId="25" fillId="56" borderId="21" xfId="81" applyFont="1" applyFill="1" applyBorder="1" applyAlignment="1" applyProtection="1">
      <alignment horizontal="left" vertical="center" wrapText="1"/>
      <protection/>
    </xf>
    <xf numFmtId="0" fontId="26" fillId="0" borderId="0" xfId="81" applyFont="1" applyFill="1" applyBorder="1" applyAlignment="1" applyProtection="1">
      <alignment horizontal="left" vertical="center"/>
      <protection locked="0"/>
    </xf>
    <xf numFmtId="0" fontId="25" fillId="0" borderId="0" xfId="81" applyFont="1" applyFill="1" applyBorder="1" applyAlignment="1" applyProtection="1">
      <alignment horizontal="left" vertical="center"/>
      <protection locked="0"/>
    </xf>
    <xf numFmtId="49" fontId="25" fillId="56" borderId="22" xfId="81" applyNumberFormat="1" applyFont="1" applyFill="1" applyBorder="1" applyAlignment="1" applyProtection="1">
      <alignment horizontal="center" vertical="center" wrapText="1"/>
      <protection/>
    </xf>
    <xf numFmtId="49" fontId="25" fillId="56" borderId="23" xfId="81" applyNumberFormat="1" applyFont="1" applyFill="1" applyBorder="1" applyAlignment="1" applyProtection="1">
      <alignment horizontal="center" vertical="center" wrapText="1"/>
      <protection/>
    </xf>
    <xf numFmtId="0" fontId="25" fillId="56" borderId="23" xfId="81" applyFont="1" applyFill="1" applyBorder="1" applyAlignment="1" applyProtection="1">
      <alignment horizontal="center" vertical="center" wrapText="1"/>
      <protection/>
    </xf>
    <xf numFmtId="49" fontId="25" fillId="56" borderId="24" xfId="81" applyNumberFormat="1" applyFont="1" applyFill="1" applyBorder="1" applyAlignment="1" applyProtection="1">
      <alignment horizontal="center" vertical="center" wrapText="1"/>
      <protection/>
    </xf>
    <xf numFmtId="49" fontId="26" fillId="0" borderId="24" xfId="81" applyNumberFormat="1" applyFont="1" applyFill="1" applyBorder="1" applyAlignment="1" applyProtection="1">
      <alignment horizontal="center" vertical="center" wrapText="1"/>
      <protection/>
    </xf>
    <xf numFmtId="49" fontId="22" fillId="56" borderId="24" xfId="81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4" fontId="24" fillId="55" borderId="0" xfId="8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1" applyFont="1" applyFill="1" applyBorder="1" applyAlignment="1" applyProtection="1">
      <alignment horizontal="left" vertical="center" wrapText="1"/>
      <protection locked="0"/>
    </xf>
    <xf numFmtId="49" fontId="24" fillId="0" borderId="0" xfId="8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vertical="center"/>
    </xf>
    <xf numFmtId="49" fontId="25" fillId="56" borderId="25" xfId="81" applyNumberFormat="1" applyFont="1" applyFill="1" applyBorder="1" applyAlignment="1" applyProtection="1">
      <alignment horizontal="center" vertical="center" wrapText="1"/>
      <protection/>
    </xf>
    <xf numFmtId="49" fontId="25" fillId="56" borderId="21" xfId="81" applyNumberFormat="1" applyFont="1" applyFill="1" applyBorder="1" applyAlignment="1" applyProtection="1">
      <alignment horizontal="center" vertical="center" wrapText="1"/>
      <protection/>
    </xf>
    <xf numFmtId="0" fontId="26" fillId="56" borderId="21" xfId="81" applyFont="1" applyFill="1" applyBorder="1" applyAlignment="1" applyProtection="1">
      <alignment horizontal="center" vertical="center" wrapText="1"/>
      <protection/>
    </xf>
    <xf numFmtId="0" fontId="26" fillId="56" borderId="26" xfId="81" applyFont="1" applyFill="1" applyBorder="1" applyAlignment="1" applyProtection="1">
      <alignment horizontal="center" vertical="center" wrapText="1"/>
      <protection/>
    </xf>
    <xf numFmtId="4" fontId="25" fillId="56" borderId="23" xfId="81" applyNumberFormat="1" applyFont="1" applyFill="1" applyBorder="1" applyAlignment="1" applyProtection="1">
      <alignment horizontal="center" vertical="center" wrapText="1"/>
      <protection/>
    </xf>
    <xf numFmtId="4" fontId="25" fillId="56" borderId="27" xfId="81" applyNumberFormat="1" applyFont="1" applyFill="1" applyBorder="1" applyAlignment="1" applyProtection="1">
      <alignment horizontal="center" vertical="center" wrapText="1"/>
      <protection/>
    </xf>
    <xf numFmtId="49" fontId="25" fillId="56" borderId="28" xfId="80" applyNumberFormat="1" applyFont="1" applyFill="1" applyBorder="1" applyAlignment="1" applyProtection="1">
      <alignment horizontal="center" vertical="center"/>
      <protection/>
    </xf>
    <xf numFmtId="4" fontId="26" fillId="56" borderId="29" xfId="80" applyNumberFormat="1" applyFont="1" applyFill="1" applyBorder="1" applyAlignment="1" applyProtection="1">
      <alignment horizontal="center" vertical="center" wrapText="1"/>
      <protection/>
    </xf>
    <xf numFmtId="166" fontId="25" fillId="56" borderId="29" xfId="80" applyNumberFormat="1" applyFont="1" applyFill="1" applyBorder="1" applyAlignment="1" applyProtection="1">
      <alignment horizontal="center" vertical="center" wrapText="1"/>
      <protection/>
    </xf>
    <xf numFmtId="0" fontId="25" fillId="56" borderId="29" xfId="80" applyFont="1" applyFill="1" applyBorder="1" applyAlignment="1" applyProtection="1">
      <alignment horizontal="left" vertical="center" wrapText="1"/>
      <protection/>
    </xf>
    <xf numFmtId="0" fontId="26" fillId="56" borderId="29" xfId="80" applyFont="1" applyFill="1" applyBorder="1" applyAlignment="1" applyProtection="1">
      <alignment horizontal="center" vertical="center" wrapText="1"/>
      <protection/>
    </xf>
    <xf numFmtId="4" fontId="25" fillId="56" borderId="29" xfId="80" applyNumberFormat="1" applyFont="1" applyFill="1" applyBorder="1" applyAlignment="1" applyProtection="1">
      <alignment horizontal="center" vertical="center" wrapText="1"/>
      <protection/>
    </xf>
    <xf numFmtId="4" fontId="25" fillId="56" borderId="29" xfId="80" applyNumberFormat="1" applyFont="1" applyFill="1" applyBorder="1" applyAlignment="1" applyProtection="1">
      <alignment horizontal="center" vertical="center"/>
      <protection/>
    </xf>
    <xf numFmtId="4" fontId="26" fillId="56" borderId="30" xfId="80" applyNumberFormat="1" applyFont="1" applyFill="1" applyBorder="1" applyAlignment="1" applyProtection="1">
      <alignment horizontal="center" vertical="center" wrapText="1"/>
      <protection/>
    </xf>
    <xf numFmtId="49" fontId="25" fillId="56" borderId="24" xfId="80" applyNumberFormat="1" applyFont="1" applyFill="1" applyBorder="1" applyAlignment="1" applyProtection="1">
      <alignment horizontal="center" vertical="center"/>
      <protection/>
    </xf>
    <xf numFmtId="4" fontId="26" fillId="56" borderId="19" xfId="80" applyNumberFormat="1" applyFont="1" applyFill="1" applyBorder="1" applyAlignment="1" applyProtection="1">
      <alignment horizontal="center" vertical="center" wrapText="1"/>
      <protection/>
    </xf>
    <xf numFmtId="166" fontId="25" fillId="56" borderId="19" xfId="80" applyNumberFormat="1" applyFont="1" applyFill="1" applyBorder="1" applyAlignment="1" applyProtection="1">
      <alignment horizontal="center" vertical="center" wrapText="1"/>
      <protection/>
    </xf>
    <xf numFmtId="0" fontId="25" fillId="56" borderId="19" xfId="80" applyFont="1" applyFill="1" applyBorder="1" applyAlignment="1" applyProtection="1">
      <alignment horizontal="left" vertical="center" wrapText="1"/>
      <protection/>
    </xf>
    <xf numFmtId="0" fontId="26" fillId="56" borderId="19" xfId="80" applyFont="1" applyFill="1" applyBorder="1" applyAlignment="1" applyProtection="1">
      <alignment horizontal="center" vertical="center" wrapText="1"/>
      <protection/>
    </xf>
    <xf numFmtId="4" fontId="25" fillId="56" borderId="19" xfId="80" applyNumberFormat="1" applyFont="1" applyFill="1" applyBorder="1" applyAlignment="1" applyProtection="1">
      <alignment horizontal="center" vertical="center" wrapText="1"/>
      <protection/>
    </xf>
    <xf numFmtId="4" fontId="25" fillId="56" borderId="19" xfId="80" applyNumberFormat="1" applyFont="1" applyFill="1" applyBorder="1" applyAlignment="1" applyProtection="1">
      <alignment horizontal="center" vertical="center"/>
      <protection/>
    </xf>
    <xf numFmtId="4" fontId="26" fillId="56" borderId="31" xfId="80" applyNumberFormat="1" applyFont="1" applyFill="1" applyBorder="1" applyAlignment="1" applyProtection="1">
      <alignment horizontal="center" vertical="center" wrapText="1"/>
      <protection/>
    </xf>
    <xf numFmtId="49" fontId="26" fillId="0" borderId="24" xfId="80" applyNumberFormat="1" applyFont="1" applyFill="1" applyBorder="1" applyAlignment="1" applyProtection="1">
      <alignment horizontal="center" vertical="center"/>
      <protection/>
    </xf>
    <xf numFmtId="4" fontId="26" fillId="55" borderId="19" xfId="80" applyNumberFormat="1" applyFont="1" applyFill="1" applyBorder="1" applyAlignment="1" applyProtection="1">
      <alignment horizontal="center" vertical="center"/>
      <protection/>
    </xf>
    <xf numFmtId="167" fontId="26" fillId="0" borderId="19" xfId="81" applyNumberFormat="1" applyFont="1" applyFill="1" applyBorder="1" applyAlignment="1" applyProtection="1">
      <alignment horizontal="center" vertical="center" wrapText="1"/>
      <protection/>
    </xf>
    <xf numFmtId="0" fontId="26" fillId="0" borderId="19" xfId="81" applyFont="1" applyBorder="1" applyProtection="1">
      <alignment/>
      <protection/>
    </xf>
    <xf numFmtId="0" fontId="26" fillId="0" borderId="19" xfId="80" applyFont="1" applyFill="1" applyBorder="1" applyAlignment="1" applyProtection="1">
      <alignment horizontal="center" vertical="center" wrapText="1"/>
      <protection/>
    </xf>
    <xf numFmtId="4" fontId="26" fillId="0" borderId="19" xfId="80" applyNumberFormat="1" applyFont="1" applyFill="1" applyBorder="1" applyAlignment="1" applyProtection="1">
      <alignment horizontal="center" vertical="center"/>
      <protection/>
    </xf>
    <xf numFmtId="4" fontId="26" fillId="0" borderId="31" xfId="80" applyNumberFormat="1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vertical="center" wrapText="1"/>
      <protection/>
    </xf>
    <xf numFmtId="1" fontId="26" fillId="55" borderId="19" xfId="80" applyNumberFormat="1" applyFont="1" applyFill="1" applyBorder="1" applyAlignment="1" applyProtection="1">
      <alignment horizontal="center" vertical="center"/>
      <protection/>
    </xf>
    <xf numFmtId="4" fontId="26" fillId="55" borderId="19" xfId="80" applyNumberFormat="1" applyFont="1" applyFill="1" applyBorder="1" applyAlignment="1" applyProtection="1">
      <alignment horizontal="left" vertical="center" wrapText="1"/>
      <protection/>
    </xf>
    <xf numFmtId="0" fontId="24" fillId="0" borderId="19" xfId="80" applyFont="1" applyFill="1" applyBorder="1" applyAlignment="1" applyProtection="1">
      <alignment wrapText="1"/>
      <protection/>
    </xf>
    <xf numFmtId="4" fontId="24" fillId="55" borderId="19" xfId="80" applyNumberFormat="1" applyFont="1" applyFill="1" applyBorder="1" applyAlignment="1" applyProtection="1">
      <alignment horizontal="left" vertical="center" wrapText="1"/>
      <protection/>
    </xf>
    <xf numFmtId="49" fontId="26" fillId="0" borderId="32" xfId="80" applyNumberFormat="1" applyFont="1" applyFill="1" applyBorder="1" applyAlignment="1" applyProtection="1">
      <alignment horizontal="center" vertical="center"/>
      <protection/>
    </xf>
    <xf numFmtId="4" fontId="26" fillId="55" borderId="20" xfId="80" applyNumberFormat="1" applyFont="1" applyFill="1" applyBorder="1" applyAlignment="1" applyProtection="1">
      <alignment horizontal="center" vertical="center"/>
      <protection/>
    </xf>
    <xf numFmtId="1" fontId="26" fillId="55" borderId="20" xfId="80" applyNumberFormat="1" applyFont="1" applyFill="1" applyBorder="1" applyAlignment="1" applyProtection="1">
      <alignment horizontal="center" vertical="center"/>
      <protection/>
    </xf>
    <xf numFmtId="4" fontId="26" fillId="55" borderId="20" xfId="80" applyNumberFormat="1" applyFont="1" applyFill="1" applyBorder="1" applyAlignment="1" applyProtection="1">
      <alignment horizontal="left" vertical="center" wrapText="1"/>
      <protection/>
    </xf>
    <xf numFmtId="4" fontId="26" fillId="0" borderId="20" xfId="80" applyNumberFormat="1" applyFont="1" applyFill="1" applyBorder="1" applyAlignment="1" applyProtection="1">
      <alignment horizontal="center" vertical="center"/>
      <protection/>
    </xf>
    <xf numFmtId="4" fontId="26" fillId="0" borderId="33" xfId="80" applyNumberFormat="1" applyFont="1" applyFill="1" applyBorder="1" applyAlignment="1" applyProtection="1">
      <alignment horizontal="center" vertical="center"/>
      <protection/>
    </xf>
    <xf numFmtId="49" fontId="26" fillId="57" borderId="34" xfId="80" applyNumberFormat="1" applyFont="1" applyFill="1" applyBorder="1" applyAlignment="1" applyProtection="1">
      <alignment horizontal="center" vertical="center"/>
      <protection/>
    </xf>
    <xf numFmtId="4" fontId="25" fillId="57" borderId="35" xfId="80" applyNumberFormat="1" applyFont="1" applyFill="1" applyBorder="1" applyAlignment="1" applyProtection="1">
      <alignment horizontal="center" vertical="center"/>
      <protection/>
    </xf>
    <xf numFmtId="166" fontId="26" fillId="57" borderId="35" xfId="80" applyNumberFormat="1" applyFont="1" applyFill="1" applyBorder="1" applyAlignment="1" applyProtection="1">
      <alignment horizontal="center" vertical="center" wrapText="1"/>
      <protection/>
    </xf>
    <xf numFmtId="4" fontId="25" fillId="57" borderId="35" xfId="80" applyNumberFormat="1" applyFont="1" applyFill="1" applyBorder="1" applyAlignment="1" applyProtection="1">
      <alignment horizontal="left" vertical="center" wrapText="1"/>
      <protection/>
    </xf>
    <xf numFmtId="4" fontId="25" fillId="57" borderId="35" xfId="80" applyNumberFormat="1" applyFont="1" applyFill="1" applyBorder="1" applyAlignment="1" applyProtection="1">
      <alignment horizontal="center" vertical="center" wrapText="1"/>
      <protection/>
    </xf>
    <xf numFmtId="4" fontId="23" fillId="57" borderId="35" xfId="80" applyNumberFormat="1" applyFont="1" applyFill="1" applyBorder="1" applyAlignment="1" applyProtection="1">
      <alignment horizontal="center" vertical="center"/>
      <protection/>
    </xf>
    <xf numFmtId="4" fontId="23" fillId="57" borderId="36" xfId="80" applyNumberFormat="1" applyFont="1" applyFill="1" applyBorder="1" applyAlignment="1" applyProtection="1">
      <alignment horizontal="center" vertical="center"/>
      <protection/>
    </xf>
    <xf numFmtId="4" fontId="26" fillId="56" borderId="19" xfId="81" applyNumberFormat="1" applyFont="1" applyFill="1" applyBorder="1" applyAlignment="1" applyProtection="1">
      <alignment horizontal="center" vertical="center" wrapText="1"/>
      <protection/>
    </xf>
    <xf numFmtId="4" fontId="26" fillId="56" borderId="31" xfId="81" applyNumberFormat="1" applyFont="1" applyFill="1" applyBorder="1" applyAlignment="1" applyProtection="1">
      <alignment horizontal="center" vertical="center" wrapText="1"/>
      <protection/>
    </xf>
    <xf numFmtId="0" fontId="26" fillId="0" borderId="24" xfId="81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19" xfId="80" applyFont="1" applyFill="1" applyBorder="1" applyAlignment="1" applyProtection="1">
      <alignment horizontal="center" vertical="center"/>
      <protection/>
    </xf>
    <xf numFmtId="49" fontId="26" fillId="58" borderId="24" xfId="80" applyNumberFormat="1" applyFont="1" applyFill="1" applyBorder="1" applyAlignment="1" applyProtection="1">
      <alignment horizontal="center" vertical="center"/>
      <protection/>
    </xf>
    <xf numFmtId="4" fontId="25" fillId="58" borderId="19" xfId="80" applyNumberFormat="1" applyFont="1" applyFill="1" applyBorder="1" applyAlignment="1" applyProtection="1">
      <alignment horizontal="center" vertical="center"/>
      <protection/>
    </xf>
    <xf numFmtId="166" fontId="26" fillId="58" borderId="19" xfId="80" applyNumberFormat="1" applyFont="1" applyFill="1" applyBorder="1" applyAlignment="1" applyProtection="1">
      <alignment horizontal="center" vertical="center" wrapText="1"/>
      <protection/>
    </xf>
    <xf numFmtId="4" fontId="25" fillId="58" borderId="19" xfId="80" applyNumberFormat="1" applyFont="1" applyFill="1" applyBorder="1" applyAlignment="1" applyProtection="1">
      <alignment horizontal="center" vertical="center" wrapText="1"/>
      <protection/>
    </xf>
    <xf numFmtId="4" fontId="25" fillId="58" borderId="31" xfId="80" applyNumberFormat="1" applyFont="1" applyFill="1" applyBorder="1" applyAlignment="1" applyProtection="1">
      <alignment horizontal="center" vertical="center"/>
      <protection/>
    </xf>
    <xf numFmtId="166" fontId="24" fillId="0" borderId="19" xfId="81" applyNumberFormat="1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vertical="center" wrapText="1"/>
      <protection/>
    </xf>
    <xf numFmtId="4" fontId="26" fillId="0" borderId="19" xfId="80" applyNumberFormat="1" applyFont="1" applyFill="1" applyBorder="1" applyAlignment="1" applyProtection="1">
      <alignment horizontal="center" vertical="center" wrapText="1"/>
      <protection/>
    </xf>
    <xf numFmtId="166" fontId="24" fillId="0" borderId="19" xfId="81" applyNumberFormat="1" applyFont="1" applyFill="1" applyBorder="1" applyAlignment="1" applyProtection="1">
      <alignment horizontal="center" vertical="center" wrapText="1"/>
      <protection/>
    </xf>
    <xf numFmtId="167" fontId="24" fillId="0" borderId="19" xfId="81" applyNumberFormat="1" applyFont="1" applyFill="1" applyBorder="1" applyAlignment="1" applyProtection="1">
      <alignment horizontal="center" vertical="center" wrapText="1"/>
      <protection/>
    </xf>
    <xf numFmtId="4" fontId="26" fillId="0" borderId="19" xfId="81" applyNumberFormat="1" applyFont="1" applyFill="1" applyBorder="1" applyAlignment="1" applyProtection="1">
      <alignment horizontal="center" vertical="center" wrapText="1"/>
      <protection/>
    </xf>
    <xf numFmtId="167" fontId="26" fillId="0" borderId="19" xfId="81" applyNumberFormat="1" applyFont="1" applyBorder="1" applyAlignment="1" applyProtection="1">
      <alignment horizontal="center" vertical="center" wrapText="1"/>
      <protection/>
    </xf>
    <xf numFmtId="4" fontId="26" fillId="0" borderId="19" xfId="81" applyNumberFormat="1" applyFont="1" applyFill="1" applyBorder="1" applyAlignment="1" applyProtection="1">
      <alignment horizontal="center" vertical="center"/>
      <protection/>
    </xf>
    <xf numFmtId="166" fontId="26" fillId="0" borderId="19" xfId="82" applyNumberFormat="1" applyFont="1" applyFill="1" applyBorder="1" applyAlignment="1" applyProtection="1">
      <alignment horizontal="center" vertical="center" wrapText="1"/>
      <protection/>
    </xf>
    <xf numFmtId="0" fontId="24" fillId="0" borderId="19" xfId="82" applyFont="1" applyFill="1" applyBorder="1" applyAlignment="1" applyProtection="1">
      <alignment horizontal="left" vertical="center" wrapText="1"/>
      <protection/>
    </xf>
    <xf numFmtId="0" fontId="24" fillId="0" borderId="19" xfId="82" applyFont="1" applyFill="1" applyBorder="1" applyAlignment="1" applyProtection="1">
      <alignment horizontal="center" vertical="center" wrapText="1"/>
      <protection/>
    </xf>
    <xf numFmtId="166" fontId="26" fillId="58" borderId="19" xfId="80" applyNumberFormat="1" applyFont="1" applyFill="1" applyBorder="1" applyAlignment="1" applyProtection="1">
      <alignment horizontal="center" vertical="center"/>
      <protection/>
    </xf>
    <xf numFmtId="4" fontId="25" fillId="58" borderId="31" xfId="80" applyNumberFormat="1" applyFont="1" applyFill="1" applyBorder="1" applyAlignment="1" applyProtection="1">
      <alignment horizontal="center" vertical="center" wrapText="1"/>
      <protection/>
    </xf>
    <xf numFmtId="4" fontId="1" fillId="56" borderId="19" xfId="81" applyNumberFormat="1" applyFont="1" applyFill="1" applyBorder="1" applyAlignment="1" applyProtection="1">
      <alignment horizontal="center" vertical="center" wrapText="1"/>
      <protection/>
    </xf>
    <xf numFmtId="4" fontId="1" fillId="56" borderId="31" xfId="81" applyNumberFormat="1" applyFont="1" applyFill="1" applyBorder="1" applyAlignment="1" applyProtection="1">
      <alignment horizontal="center" vertical="center" wrapText="1"/>
      <protection/>
    </xf>
    <xf numFmtId="49" fontId="1" fillId="0" borderId="24" xfId="81" applyNumberFormat="1" applyFont="1" applyFill="1" applyBorder="1" applyAlignment="1" applyProtection="1">
      <alignment horizontal="center" vertical="center" wrapText="1"/>
      <protection/>
    </xf>
    <xf numFmtId="49" fontId="1" fillId="0" borderId="19" xfId="81" applyNumberFormat="1" applyFont="1" applyFill="1" applyBorder="1" applyAlignment="1" applyProtection="1">
      <alignment horizontal="center" vertical="center" wrapText="1"/>
      <protection/>
    </xf>
    <xf numFmtId="0" fontId="1" fillId="0" borderId="19" xfId="81" applyFont="1" applyFill="1" applyBorder="1" applyAlignment="1" applyProtection="1">
      <alignment horizontal="center" vertical="center" wrapText="1"/>
      <protection/>
    </xf>
    <xf numFmtId="4" fontId="1" fillId="0" borderId="19" xfId="81" applyNumberFormat="1" applyFont="1" applyFill="1" applyBorder="1" applyAlignment="1" applyProtection="1">
      <alignment horizontal="center" vertical="center" wrapText="1"/>
      <protection/>
    </xf>
    <xf numFmtId="4" fontId="1" fillId="0" borderId="31" xfId="80" applyNumberFormat="1" applyFont="1" applyFill="1" applyBorder="1" applyAlignment="1" applyProtection="1">
      <alignment horizontal="center" vertical="center"/>
      <protection/>
    </xf>
    <xf numFmtId="0" fontId="1" fillId="0" borderId="19" xfId="80" applyFont="1" applyFill="1" applyBorder="1" applyAlignment="1" applyProtection="1">
      <alignment horizontal="center" vertical="center"/>
      <protection/>
    </xf>
    <xf numFmtId="4" fontId="1" fillId="0" borderId="19" xfId="81" applyNumberFormat="1" applyFont="1" applyFill="1" applyBorder="1" applyAlignment="1" applyProtection="1">
      <alignment horizontal="center" vertical="center"/>
      <protection/>
    </xf>
    <xf numFmtId="49" fontId="1" fillId="58" borderId="24" xfId="80" applyNumberFormat="1" applyFont="1" applyFill="1" applyBorder="1" applyAlignment="1" applyProtection="1">
      <alignment horizontal="center" vertical="center"/>
      <protection/>
    </xf>
    <xf numFmtId="49" fontId="1" fillId="58" borderId="19" xfId="80" applyNumberFormat="1" applyFont="1" applyFill="1" applyBorder="1" applyAlignment="1" applyProtection="1">
      <alignment horizontal="center" vertical="center"/>
      <protection/>
    </xf>
    <xf numFmtId="4" fontId="22" fillId="58" borderId="19" xfId="80" applyNumberFormat="1" applyFont="1" applyFill="1" applyBorder="1" applyAlignment="1" applyProtection="1">
      <alignment horizontal="center" vertical="center" wrapText="1"/>
      <protection/>
    </xf>
    <xf numFmtId="49" fontId="1" fillId="55" borderId="24" xfId="80" applyNumberFormat="1" applyFont="1" applyFill="1" applyBorder="1" applyAlignment="1" applyProtection="1">
      <alignment horizontal="center" vertical="center"/>
      <protection/>
    </xf>
    <xf numFmtId="170" fontId="1" fillId="55" borderId="19" xfId="83" applyNumberFormat="1" applyFont="1" applyFill="1" applyBorder="1" applyAlignment="1" applyProtection="1">
      <alignment horizontal="center" vertical="center" wrapText="1"/>
      <protection/>
    </xf>
    <xf numFmtId="0" fontId="26" fillId="55" borderId="19" xfId="83" applyFont="1" applyFill="1" applyBorder="1" applyAlignment="1" applyProtection="1">
      <alignment horizontal="left" vertical="center" wrapText="1"/>
      <protection/>
    </xf>
    <xf numFmtId="4" fontId="1" fillId="55" borderId="19" xfId="80" applyNumberFormat="1" applyFont="1" applyFill="1" applyBorder="1" applyAlignment="1" applyProtection="1">
      <alignment horizontal="center" vertical="center" wrapText="1"/>
      <protection/>
    </xf>
    <xf numFmtId="4" fontId="1" fillId="55" borderId="31" xfId="80" applyNumberFormat="1" applyFont="1" applyFill="1" applyBorder="1" applyAlignment="1" applyProtection="1">
      <alignment horizontal="center" vertical="center"/>
      <protection/>
    </xf>
    <xf numFmtId="0" fontId="1" fillId="55" borderId="19" xfId="81" applyFont="1" applyFill="1" applyBorder="1" applyAlignment="1" applyProtection="1">
      <alignment horizontal="center" vertical="center" wrapText="1"/>
      <protection/>
    </xf>
    <xf numFmtId="49" fontId="1" fillId="58" borderId="32" xfId="80" applyNumberFormat="1" applyFont="1" applyFill="1" applyBorder="1" applyAlignment="1" applyProtection="1">
      <alignment horizontal="center" vertical="center"/>
      <protection/>
    </xf>
    <xf numFmtId="49" fontId="1" fillId="58" borderId="20" xfId="80" applyNumberFormat="1" applyFont="1" applyFill="1" applyBorder="1" applyAlignment="1" applyProtection="1">
      <alignment horizontal="center" vertical="center"/>
      <protection/>
    </xf>
    <xf numFmtId="4" fontId="25" fillId="58" borderId="20" xfId="80" applyNumberFormat="1" applyFont="1" applyFill="1" applyBorder="1" applyAlignment="1" applyProtection="1">
      <alignment horizontal="center" vertical="center" wrapText="1"/>
      <protection/>
    </xf>
    <xf numFmtId="4" fontId="22" fillId="58" borderId="20" xfId="80" applyNumberFormat="1" applyFont="1" applyFill="1" applyBorder="1" applyAlignment="1" applyProtection="1">
      <alignment horizontal="center" vertical="center" wrapText="1"/>
      <protection/>
    </xf>
    <xf numFmtId="4" fontId="25" fillId="58" borderId="33" xfId="80" applyNumberFormat="1" applyFont="1" applyFill="1" applyBorder="1" applyAlignment="1" applyProtection="1">
      <alignment horizontal="center" vertical="center"/>
      <protection/>
    </xf>
    <xf numFmtId="0" fontId="25" fillId="59" borderId="37" xfId="81" applyFont="1" applyFill="1" applyBorder="1" applyAlignment="1" applyProtection="1">
      <alignment horizontal="center" vertical="center" wrapText="1"/>
      <protection/>
    </xf>
    <xf numFmtId="0" fontId="25" fillId="59" borderId="38" xfId="81" applyFont="1" applyFill="1" applyBorder="1" applyAlignment="1" applyProtection="1">
      <alignment horizontal="center" vertical="center" wrapText="1"/>
      <protection/>
    </xf>
    <xf numFmtId="0" fontId="25" fillId="59" borderId="39" xfId="81" applyFont="1" applyFill="1" applyBorder="1" applyAlignment="1" applyProtection="1">
      <alignment horizontal="center" vertical="center" wrapText="1"/>
      <protection/>
    </xf>
    <xf numFmtId="4" fontId="23" fillId="59" borderId="40" xfId="80" applyNumberFormat="1" applyFont="1" applyFill="1" applyBorder="1" applyAlignment="1" applyProtection="1">
      <alignment horizontal="center" vertical="center"/>
      <protection/>
    </xf>
    <xf numFmtId="4" fontId="23" fillId="59" borderId="39" xfId="80" applyNumberFormat="1" applyFont="1" applyFill="1" applyBorder="1" applyAlignment="1" applyProtection="1">
      <alignment horizontal="center" vertical="center"/>
      <protection/>
    </xf>
    <xf numFmtId="4" fontId="23" fillId="59" borderId="41" xfId="80" applyNumberFormat="1" applyFont="1" applyFill="1" applyBorder="1" applyAlignment="1" applyProtection="1">
      <alignment horizontal="center" vertical="center"/>
      <protection/>
    </xf>
    <xf numFmtId="0" fontId="21" fillId="36" borderId="37" xfId="81" applyFont="1" applyFill="1" applyBorder="1" applyAlignment="1" applyProtection="1">
      <alignment horizontal="left" vertical="center" wrapText="1"/>
      <protection/>
    </xf>
    <xf numFmtId="0" fontId="21" fillId="36" borderId="38" xfId="81" applyFont="1" applyFill="1" applyBorder="1" applyAlignment="1" applyProtection="1">
      <alignment horizontal="left" vertical="center" wrapText="1"/>
      <protection/>
    </xf>
    <xf numFmtId="0" fontId="21" fillId="36" borderId="39" xfId="81" applyFont="1" applyFill="1" applyBorder="1" applyAlignment="1" applyProtection="1">
      <alignment horizontal="left" vertical="center" wrapText="1"/>
      <protection/>
    </xf>
    <xf numFmtId="4" fontId="21" fillId="36" borderId="40" xfId="80" applyNumberFormat="1" applyFont="1" applyFill="1" applyBorder="1" applyAlignment="1" applyProtection="1">
      <alignment horizontal="center" vertical="center"/>
      <protection/>
    </xf>
    <xf numFmtId="4" fontId="21" fillId="36" borderId="39" xfId="80" applyNumberFormat="1" applyFont="1" applyFill="1" applyBorder="1" applyAlignment="1" applyProtection="1">
      <alignment horizontal="center" vertical="center"/>
      <protection/>
    </xf>
    <xf numFmtId="4" fontId="21" fillId="36" borderId="41" xfId="8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20" fillId="0" borderId="0" xfId="80" applyNumberFormat="1" applyFont="1" applyBorder="1" applyAlignment="1" applyProtection="1">
      <alignment horizontal="center" vertical="center"/>
      <protection locked="0"/>
    </xf>
    <xf numFmtId="49" fontId="20" fillId="0" borderId="0" xfId="80" applyNumberFormat="1" applyFont="1" applyBorder="1" applyAlignment="1" applyProtection="1">
      <alignment horizontal="center" vertical="center"/>
      <protection locked="0"/>
    </xf>
    <xf numFmtId="49" fontId="21" fillId="0" borderId="0" xfId="80" applyNumberFormat="1" applyFont="1" applyBorder="1" applyAlignment="1" applyProtection="1">
      <alignment horizontal="center" vertical="center"/>
      <protection locked="0"/>
    </xf>
    <xf numFmtId="49" fontId="22" fillId="0" borderId="0" xfId="80" applyNumberFormat="1" applyFont="1" applyBorder="1" applyAlignment="1" applyProtection="1">
      <alignment horizontal="center" vertical="center"/>
      <protection locked="0"/>
    </xf>
    <xf numFmtId="0" fontId="23" fillId="0" borderId="0" xfId="80" applyFont="1" applyBorder="1" applyAlignment="1" applyProtection="1">
      <alignment horizontal="center" vertical="center"/>
      <protection locked="0"/>
    </xf>
    <xf numFmtId="0" fontId="23" fillId="0" borderId="0" xfId="80" applyFont="1" applyBorder="1" applyAlignment="1" applyProtection="1">
      <alignment horizontal="left" vertical="center"/>
      <protection locked="0"/>
    </xf>
    <xf numFmtId="0" fontId="23" fillId="0" borderId="0" xfId="80" applyFont="1" applyBorder="1" applyAlignment="1" applyProtection="1">
      <alignment vertical="center"/>
      <protection locked="0"/>
    </xf>
    <xf numFmtId="4" fontId="23" fillId="0" borderId="0" xfId="80" applyNumberFormat="1" applyFont="1" applyBorder="1" applyAlignment="1" applyProtection="1">
      <alignment horizontal="center" vertical="center"/>
      <protection locked="0"/>
    </xf>
    <xf numFmtId="0" fontId="22" fillId="0" borderId="0" xfId="8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2" fillId="0" borderId="0" xfId="81" applyNumberFormat="1" applyFont="1" applyFill="1" applyBorder="1" applyAlignment="1" applyProtection="1">
      <alignment horizontal="center" vertical="center"/>
      <protection locked="0"/>
    </xf>
    <xf numFmtId="0" fontId="1" fillId="0" borderId="0" xfId="81" applyNumberFormat="1" applyFont="1" applyFill="1" applyBorder="1" applyAlignment="1" applyProtection="1">
      <alignment horizontal="center" vertical="center"/>
      <protection locked="0"/>
    </xf>
    <xf numFmtId="4" fontId="1" fillId="0" borderId="0" xfId="81" applyNumberFormat="1" applyFont="1" applyFill="1" applyBorder="1" applyAlignment="1" applyProtection="1">
      <alignment horizontal="center" vertical="center"/>
      <protection locked="0"/>
    </xf>
    <xf numFmtId="4" fontId="1" fillId="0" borderId="0" xfId="81" applyNumberFormat="1" applyFont="1" applyFill="1" applyBorder="1" applyAlignment="1" applyProtection="1">
      <alignment horizontal="left" vertical="center"/>
      <protection locked="0"/>
    </xf>
    <xf numFmtId="0" fontId="1" fillId="0" borderId="0" xfId="81" applyNumberFormat="1" applyFont="1" applyFill="1" applyBorder="1" applyAlignment="1" applyProtection="1">
      <alignment horizontal="left" vertical="center"/>
      <protection locked="0"/>
    </xf>
    <xf numFmtId="4" fontId="25" fillId="0" borderId="0" xfId="81" applyNumberFormat="1" applyFont="1" applyFill="1" applyBorder="1" applyAlignment="1" applyProtection="1">
      <alignment horizontal="left" vertical="center"/>
      <protection locked="0"/>
    </xf>
    <xf numFmtId="17" fontId="25" fillId="0" borderId="0" xfId="81" applyNumberFormat="1" applyFont="1" applyFill="1" applyBorder="1" applyAlignment="1" applyProtection="1">
      <alignment horizontal="center" vertical="center"/>
      <protection locked="0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rmal_Plan1" xfId="82"/>
    <cellStyle name="Normal_Plan1 2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Separador de milhares 2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otal" xfId="105"/>
    <cellStyle name="Total 2" xfId="106"/>
    <cellStyle name="Comma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95250</xdr:rowOff>
    </xdr:from>
    <xdr:to>
      <xdr:col>1</xdr:col>
      <xdr:colOff>581025</xdr:colOff>
      <xdr:row>6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8191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75" zoomScaleNormal="75" zoomScaleSheetLayoutView="100" workbookViewId="0" topLeftCell="A61">
      <selection activeCell="D78" sqref="D78"/>
    </sheetView>
  </sheetViews>
  <sheetFormatPr defaultColWidth="9.140625" defaultRowHeight="17.25" customHeight="1"/>
  <cols>
    <col min="1" max="1" width="9.8515625" style="1" customWidth="1"/>
    <col min="2" max="2" width="15.57421875" style="0" customWidth="1"/>
    <col min="3" max="3" width="12.7109375" style="1" customWidth="1"/>
    <col min="4" max="4" width="61.28125" style="2" customWidth="1"/>
    <col min="5" max="5" width="10.421875" style="3" customWidth="1"/>
    <col min="6" max="6" width="14.00390625" style="4" customWidth="1"/>
    <col min="7" max="7" width="10.421875" style="4" customWidth="1"/>
    <col min="8" max="8" width="12.7109375" style="4" customWidth="1"/>
    <col min="9" max="9" width="19.00390625" style="0" customWidth="1"/>
    <col min="10" max="10" width="12.7109375" style="5" customWidth="1"/>
    <col min="12" max="12" width="12.57421875" style="0" customWidth="1"/>
  </cols>
  <sheetData>
    <row r="1" spans="1:8" ht="15" customHeight="1" hidden="1">
      <c r="A1" s="6"/>
      <c r="B1" s="6"/>
      <c r="C1" s="6"/>
      <c r="D1" s="6"/>
      <c r="E1" s="6"/>
      <c r="F1" s="6"/>
      <c r="G1" s="6"/>
      <c r="H1" s="6"/>
    </row>
    <row r="2" spans="1:8" ht="15" customHeight="1">
      <c r="A2" s="163"/>
      <c r="B2" s="164"/>
      <c r="C2" s="164"/>
      <c r="D2" s="165"/>
      <c r="E2" s="165"/>
      <c r="F2" s="164"/>
      <c r="G2" s="164"/>
      <c r="H2" s="164"/>
    </row>
    <row r="3" spans="1:8" ht="7.5" customHeight="1">
      <c r="A3" s="166"/>
      <c r="B3" s="167"/>
      <c r="C3" s="166"/>
      <c r="D3" s="167"/>
      <c r="E3" s="163"/>
      <c r="F3" s="168"/>
      <c r="G3" s="167"/>
      <c r="H3" s="167"/>
    </row>
    <row r="4" spans="1:8" ht="15" customHeight="1">
      <c r="A4" s="163"/>
      <c r="B4" s="168"/>
      <c r="C4" s="169" t="s">
        <v>0</v>
      </c>
      <c r="D4" s="170"/>
      <c r="E4" s="170"/>
      <c r="F4" s="168"/>
      <c r="G4" s="171"/>
      <c r="H4" s="168"/>
    </row>
    <row r="5" spans="1:8" ht="15" customHeight="1">
      <c r="A5" s="163"/>
      <c r="B5" s="168"/>
      <c r="C5" s="169" t="s">
        <v>1</v>
      </c>
      <c r="D5" s="170"/>
      <c r="E5" s="170"/>
      <c r="F5" s="168"/>
      <c r="G5" s="171"/>
      <c r="H5" s="168"/>
    </row>
    <row r="6" spans="1:8" ht="7.5" customHeight="1">
      <c r="A6" s="169"/>
      <c r="B6" s="169"/>
      <c r="C6" s="169"/>
      <c r="D6" s="172"/>
      <c r="E6" s="169"/>
      <c r="F6" s="169"/>
      <c r="G6" s="169"/>
      <c r="H6" s="169"/>
    </row>
    <row r="7" spans="1:10" ht="21.75" customHeight="1">
      <c r="A7" s="169"/>
      <c r="B7" s="169"/>
      <c r="C7" s="173"/>
      <c r="D7" s="174"/>
      <c r="E7" s="175"/>
      <c r="F7" s="176"/>
      <c r="G7" s="169"/>
      <c r="H7" s="169"/>
      <c r="J7" s="7"/>
    </row>
    <row r="8" spans="1:8" ht="15" customHeight="1">
      <c r="A8" s="177" t="s">
        <v>145</v>
      </c>
      <c r="B8" s="177"/>
      <c r="C8" s="177"/>
      <c r="D8" s="177"/>
      <c r="E8" s="177"/>
      <c r="F8" s="177"/>
      <c r="G8" s="177"/>
      <c r="H8" s="177"/>
    </row>
    <row r="9" spans="1:8" ht="15" customHeight="1">
      <c r="A9" s="177" t="s">
        <v>154</v>
      </c>
      <c r="B9" s="177"/>
      <c r="C9" s="177"/>
      <c r="D9" s="177"/>
      <c r="E9" s="177"/>
      <c r="F9" s="177"/>
      <c r="G9" s="177"/>
      <c r="H9" s="177"/>
    </row>
    <row r="10" spans="1:8" ht="15" customHeight="1">
      <c r="A10" s="178"/>
      <c r="B10" s="178"/>
      <c r="C10" s="28"/>
      <c r="D10" s="28"/>
      <c r="E10" s="28"/>
      <c r="F10" s="28"/>
      <c r="G10" s="179"/>
      <c r="H10" s="178"/>
    </row>
    <row r="11" spans="1:8" ht="30.75" customHeight="1">
      <c r="A11" s="54" t="s">
        <v>152</v>
      </c>
      <c r="B11" s="54"/>
      <c r="C11" s="54"/>
      <c r="D11" s="54"/>
      <c r="E11" s="54"/>
      <c r="F11" s="54"/>
      <c r="G11" s="54"/>
      <c r="H11" s="54"/>
    </row>
    <row r="12" spans="1:8" ht="15" customHeight="1">
      <c r="A12" s="27"/>
      <c r="B12" s="27"/>
      <c r="C12" s="27"/>
      <c r="D12" s="27"/>
      <c r="E12" s="29"/>
      <c r="F12" s="29"/>
      <c r="G12" s="180"/>
      <c r="H12" s="181"/>
    </row>
    <row r="13" spans="1:8" ht="15" customHeight="1" thickBot="1">
      <c r="A13" s="27"/>
      <c r="B13" s="27"/>
      <c r="C13" s="27"/>
      <c r="D13" s="27"/>
      <c r="E13" s="29"/>
      <c r="F13" s="29"/>
      <c r="G13" s="182" t="s">
        <v>155</v>
      </c>
      <c r="H13" s="183">
        <v>42614</v>
      </c>
    </row>
    <row r="14" spans="1:8" ht="48.75" customHeight="1" thickBot="1">
      <c r="A14" s="47" t="s">
        <v>2</v>
      </c>
      <c r="B14" s="62"/>
      <c r="C14" s="48" t="s">
        <v>3</v>
      </c>
      <c r="D14" s="49" t="s">
        <v>4</v>
      </c>
      <c r="E14" s="49" t="s">
        <v>5</v>
      </c>
      <c r="F14" s="62" t="s">
        <v>6</v>
      </c>
      <c r="G14" s="62" t="s">
        <v>146</v>
      </c>
      <c r="H14" s="63" t="s">
        <v>7</v>
      </c>
    </row>
    <row r="15" spans="1:10" ht="17.25" customHeight="1">
      <c r="A15" s="64"/>
      <c r="B15" s="65"/>
      <c r="C15" s="66"/>
      <c r="D15" s="67" t="s">
        <v>147</v>
      </c>
      <c r="E15" s="68"/>
      <c r="F15" s="69"/>
      <c r="G15" s="70"/>
      <c r="H15" s="71"/>
      <c r="J15" s="8"/>
    </row>
    <row r="16" spans="1:10" ht="17.25" customHeight="1">
      <c r="A16" s="72" t="s">
        <v>8</v>
      </c>
      <c r="B16" s="73"/>
      <c r="C16" s="74"/>
      <c r="D16" s="75" t="s">
        <v>149</v>
      </c>
      <c r="E16" s="76"/>
      <c r="F16" s="77"/>
      <c r="G16" s="78"/>
      <c r="H16" s="79"/>
      <c r="J16" s="8"/>
    </row>
    <row r="17" spans="1:13" s="10" customFormat="1" ht="17.25" customHeight="1">
      <c r="A17" s="80" t="s">
        <v>9</v>
      </c>
      <c r="B17" s="81" t="s">
        <v>10</v>
      </c>
      <c r="C17" s="82" t="s">
        <v>11</v>
      </c>
      <c r="D17" s="83" t="s">
        <v>12</v>
      </c>
      <c r="E17" s="84" t="s">
        <v>13</v>
      </c>
      <c r="F17" s="85">
        <v>385.75</v>
      </c>
      <c r="G17" s="31"/>
      <c r="H17" s="86">
        <f aca="true" t="shared" si="0" ref="H17:H29">ROUND(F17*G17,2)</f>
        <v>0</v>
      </c>
      <c r="I17"/>
      <c r="J17" s="8"/>
      <c r="K17" s="9"/>
      <c r="L17"/>
      <c r="M17"/>
    </row>
    <row r="18" spans="1:13" s="10" customFormat="1" ht="32.25" customHeight="1">
      <c r="A18" s="80" t="s">
        <v>14</v>
      </c>
      <c r="B18" s="81" t="s">
        <v>10</v>
      </c>
      <c r="C18" s="82">
        <v>73711</v>
      </c>
      <c r="D18" s="87" t="s">
        <v>15</v>
      </c>
      <c r="E18" s="84" t="s">
        <v>13</v>
      </c>
      <c r="F18" s="85">
        <v>65.89</v>
      </c>
      <c r="G18" s="31"/>
      <c r="H18" s="86">
        <f t="shared" si="0"/>
        <v>0</v>
      </c>
      <c r="I18"/>
      <c r="J18" s="8"/>
      <c r="K18" s="9"/>
      <c r="L18"/>
      <c r="M18"/>
    </row>
    <row r="19" spans="1:13" s="10" customFormat="1" ht="45.75" customHeight="1">
      <c r="A19" s="80" t="s">
        <v>16</v>
      </c>
      <c r="B19" s="81" t="s">
        <v>10</v>
      </c>
      <c r="C19" s="82" t="s">
        <v>17</v>
      </c>
      <c r="D19" s="87" t="s">
        <v>18</v>
      </c>
      <c r="E19" s="84" t="s">
        <v>13</v>
      </c>
      <c r="F19" s="85">
        <v>2424.17</v>
      </c>
      <c r="G19" s="31"/>
      <c r="H19" s="86">
        <f t="shared" si="0"/>
        <v>0</v>
      </c>
      <c r="I19"/>
      <c r="J19" s="8"/>
      <c r="K19" s="9"/>
      <c r="L19"/>
      <c r="M19"/>
    </row>
    <row r="20" spans="1:13" s="10" customFormat="1" ht="68.25" customHeight="1">
      <c r="A20" s="80" t="s">
        <v>19</v>
      </c>
      <c r="B20" s="81" t="s">
        <v>10</v>
      </c>
      <c r="C20" s="88">
        <v>93367</v>
      </c>
      <c r="D20" s="89" t="s">
        <v>20</v>
      </c>
      <c r="E20" s="84" t="s">
        <v>13</v>
      </c>
      <c r="F20" s="85">
        <v>1057.24</v>
      </c>
      <c r="G20" s="31"/>
      <c r="H20" s="86">
        <f t="shared" si="0"/>
        <v>0</v>
      </c>
      <c r="I20"/>
      <c r="J20" s="8"/>
      <c r="K20" s="9"/>
      <c r="L20"/>
      <c r="M20"/>
    </row>
    <row r="21" spans="1:10" s="10" customFormat="1" ht="31.5" customHeight="1">
      <c r="A21" s="80" t="s">
        <v>21</v>
      </c>
      <c r="B21" s="81" t="s">
        <v>10</v>
      </c>
      <c r="C21" s="88">
        <v>72843</v>
      </c>
      <c r="D21" s="87" t="s">
        <v>22</v>
      </c>
      <c r="E21" s="84" t="s">
        <v>23</v>
      </c>
      <c r="F21" s="85">
        <v>10662.03</v>
      </c>
      <c r="G21" s="31"/>
      <c r="H21" s="86">
        <f t="shared" si="0"/>
        <v>0</v>
      </c>
      <c r="J21" s="11"/>
    </row>
    <row r="22" spans="1:16" s="10" customFormat="1" ht="31.5" customHeight="1">
      <c r="A22" s="80" t="s">
        <v>24</v>
      </c>
      <c r="B22" s="81" t="s">
        <v>25</v>
      </c>
      <c r="C22" s="81" t="s">
        <v>26</v>
      </c>
      <c r="D22" s="90" t="s">
        <v>27</v>
      </c>
      <c r="E22" s="84" t="s">
        <v>28</v>
      </c>
      <c r="F22" s="85">
        <v>85</v>
      </c>
      <c r="G22" s="31"/>
      <c r="H22" s="86">
        <f t="shared" si="0"/>
        <v>0</v>
      </c>
      <c r="J22" s="11"/>
      <c r="P22" s="10">
        <f>17.25*2</f>
        <v>34.5</v>
      </c>
    </row>
    <row r="23" spans="1:10" s="10" customFormat="1" ht="31.5" customHeight="1">
      <c r="A23" s="80" t="s">
        <v>29</v>
      </c>
      <c r="B23" s="81" t="s">
        <v>25</v>
      </c>
      <c r="C23" s="81" t="s">
        <v>30</v>
      </c>
      <c r="D23" s="90" t="s">
        <v>31</v>
      </c>
      <c r="E23" s="84" t="s">
        <v>28</v>
      </c>
      <c r="F23" s="85">
        <v>65</v>
      </c>
      <c r="G23" s="31"/>
      <c r="H23" s="86">
        <f t="shared" si="0"/>
        <v>0</v>
      </c>
      <c r="J23" s="11"/>
    </row>
    <row r="24" spans="1:10" s="10" customFormat="1" ht="31.5" customHeight="1">
      <c r="A24" s="80" t="s">
        <v>32</v>
      </c>
      <c r="B24" s="81" t="s">
        <v>25</v>
      </c>
      <c r="C24" s="81" t="s">
        <v>33</v>
      </c>
      <c r="D24" s="91" t="s">
        <v>34</v>
      </c>
      <c r="E24" s="85" t="s">
        <v>28</v>
      </c>
      <c r="F24" s="85">
        <v>95</v>
      </c>
      <c r="G24" s="31"/>
      <c r="H24" s="86">
        <f t="shared" si="0"/>
        <v>0</v>
      </c>
      <c r="J24" s="11"/>
    </row>
    <row r="25" spans="1:10" s="10" customFormat="1" ht="31.5" customHeight="1">
      <c r="A25" s="80" t="s">
        <v>35</v>
      </c>
      <c r="B25" s="81" t="s">
        <v>25</v>
      </c>
      <c r="C25" s="81" t="s">
        <v>36</v>
      </c>
      <c r="D25" s="87" t="s">
        <v>37</v>
      </c>
      <c r="E25" s="85" t="s">
        <v>28</v>
      </c>
      <c r="F25" s="85">
        <v>102</v>
      </c>
      <c r="G25" s="31"/>
      <c r="H25" s="86">
        <f t="shared" si="0"/>
        <v>0</v>
      </c>
      <c r="J25" s="11"/>
    </row>
    <row r="26" spans="1:10" s="10" customFormat="1" ht="31.5" customHeight="1">
      <c r="A26" s="80" t="s">
        <v>38</v>
      </c>
      <c r="B26" s="81" t="s">
        <v>10</v>
      </c>
      <c r="C26" s="88">
        <v>83691</v>
      </c>
      <c r="D26" s="89" t="s">
        <v>39</v>
      </c>
      <c r="E26" s="85" t="s">
        <v>40</v>
      </c>
      <c r="F26" s="85">
        <v>8</v>
      </c>
      <c r="G26" s="31"/>
      <c r="H26" s="86">
        <f t="shared" si="0"/>
        <v>0</v>
      </c>
      <c r="J26" s="11"/>
    </row>
    <row r="27" spans="1:10" s="10" customFormat="1" ht="31.5" customHeight="1">
      <c r="A27" s="80" t="s">
        <v>41</v>
      </c>
      <c r="B27" s="81" t="s">
        <v>10</v>
      </c>
      <c r="C27" s="88">
        <v>83711</v>
      </c>
      <c r="D27" s="89" t="s">
        <v>42</v>
      </c>
      <c r="E27" s="85" t="s">
        <v>40</v>
      </c>
      <c r="F27" s="85">
        <v>5</v>
      </c>
      <c r="G27" s="31"/>
      <c r="H27" s="86">
        <f t="shared" si="0"/>
        <v>0</v>
      </c>
      <c r="J27" s="11"/>
    </row>
    <row r="28" spans="1:10" s="10" customFormat="1" ht="31.5" customHeight="1">
      <c r="A28" s="80" t="s">
        <v>43</v>
      </c>
      <c r="B28" s="81" t="s">
        <v>10</v>
      </c>
      <c r="C28" s="88">
        <v>83715</v>
      </c>
      <c r="D28" s="89" t="s">
        <v>44</v>
      </c>
      <c r="E28" s="85" t="s">
        <v>28</v>
      </c>
      <c r="F28" s="85">
        <v>8</v>
      </c>
      <c r="G28" s="31"/>
      <c r="H28" s="86">
        <f t="shared" si="0"/>
        <v>0</v>
      </c>
      <c r="J28" s="11"/>
    </row>
    <row r="29" spans="1:10" s="10" customFormat="1" ht="44.25" customHeight="1" thickBot="1">
      <c r="A29" s="92" t="s">
        <v>45</v>
      </c>
      <c r="B29" s="93" t="s">
        <v>10</v>
      </c>
      <c r="C29" s="94">
        <v>83712</v>
      </c>
      <c r="D29" s="95" t="s">
        <v>46</v>
      </c>
      <c r="E29" s="96" t="s">
        <v>40</v>
      </c>
      <c r="F29" s="96">
        <v>3</v>
      </c>
      <c r="G29" s="43"/>
      <c r="H29" s="97">
        <f t="shared" si="0"/>
        <v>0</v>
      </c>
      <c r="J29" s="9"/>
    </row>
    <row r="30" spans="1:10" s="10" customFormat="1" ht="16.5" customHeight="1" thickBot="1">
      <c r="A30" s="98"/>
      <c r="B30" s="99"/>
      <c r="C30" s="100"/>
      <c r="D30" s="101" t="s">
        <v>151</v>
      </c>
      <c r="E30" s="102"/>
      <c r="F30" s="102"/>
      <c r="G30" s="103">
        <f>SUM(H17:H29)</f>
        <v>0</v>
      </c>
      <c r="H30" s="104"/>
      <c r="J30" s="9"/>
    </row>
    <row r="31" spans="1:10" s="10" customFormat="1" ht="16.5" customHeight="1">
      <c r="A31" s="58"/>
      <c r="B31" s="59"/>
      <c r="C31" s="59"/>
      <c r="D31" s="44" t="s">
        <v>148</v>
      </c>
      <c r="E31" s="60"/>
      <c r="F31" s="60"/>
      <c r="G31" s="60"/>
      <c r="H31" s="61"/>
      <c r="I31" s="12"/>
      <c r="J31" s="9"/>
    </row>
    <row r="32" spans="1:12" ht="16.5" customHeight="1">
      <c r="A32" s="50">
        <v>1</v>
      </c>
      <c r="B32" s="105"/>
      <c r="C32" s="33"/>
      <c r="D32" s="32" t="s">
        <v>48</v>
      </c>
      <c r="E32" s="34"/>
      <c r="F32" s="105"/>
      <c r="G32" s="105"/>
      <c r="H32" s="106"/>
      <c r="I32" s="30"/>
      <c r="J32" s="13"/>
      <c r="L32" s="14"/>
    </row>
    <row r="33" spans="1:12" s="16" customFormat="1" ht="23.25" customHeight="1">
      <c r="A33" s="107" t="s">
        <v>9</v>
      </c>
      <c r="B33" s="81" t="s">
        <v>10</v>
      </c>
      <c r="C33" s="36" t="s">
        <v>49</v>
      </c>
      <c r="D33" s="108" t="s">
        <v>50</v>
      </c>
      <c r="E33" s="109" t="s">
        <v>51</v>
      </c>
      <c r="F33" s="85">
        <v>6</v>
      </c>
      <c r="G33" s="31"/>
      <c r="H33" s="86">
        <f>ROUND(F33*G33,2)</f>
        <v>0</v>
      </c>
      <c r="I33"/>
      <c r="J33" s="15"/>
      <c r="L33" s="17"/>
    </row>
    <row r="34" spans="1:12" ht="15" customHeight="1">
      <c r="A34" s="110"/>
      <c r="B34" s="111"/>
      <c r="C34" s="112"/>
      <c r="D34" s="113" t="s">
        <v>47</v>
      </c>
      <c r="E34" s="113"/>
      <c r="F34" s="113"/>
      <c r="G34" s="113"/>
      <c r="H34" s="114">
        <f>SUM(H33:H33)</f>
        <v>0</v>
      </c>
      <c r="J34" s="18"/>
      <c r="L34" s="17"/>
    </row>
    <row r="35" spans="1:12" ht="17.25" customHeight="1">
      <c r="A35" s="72" t="s">
        <v>52</v>
      </c>
      <c r="B35" s="73"/>
      <c r="C35" s="74"/>
      <c r="D35" s="75" t="s">
        <v>53</v>
      </c>
      <c r="E35" s="76"/>
      <c r="F35" s="77"/>
      <c r="G35" s="78"/>
      <c r="H35" s="79"/>
      <c r="J35" s="7"/>
      <c r="L35" s="17"/>
    </row>
    <row r="36" spans="1:12" s="16" customFormat="1" ht="35.25" customHeight="1">
      <c r="A36" s="107" t="s">
        <v>54</v>
      </c>
      <c r="B36" s="81" t="s">
        <v>25</v>
      </c>
      <c r="C36" s="115">
        <v>51401</v>
      </c>
      <c r="D36" s="116" t="s">
        <v>55</v>
      </c>
      <c r="E36" s="84" t="s">
        <v>28</v>
      </c>
      <c r="F36" s="117">
        <v>111</v>
      </c>
      <c r="G36" s="31"/>
      <c r="H36" s="86">
        <f aca="true" t="shared" si="1" ref="H36:H43">ROUND(F36*G36,2)</f>
        <v>0</v>
      </c>
      <c r="I36"/>
      <c r="J36" s="15"/>
      <c r="L36" s="17"/>
    </row>
    <row r="37" spans="1:12" ht="27.75" customHeight="1">
      <c r="A37" s="51" t="s">
        <v>56</v>
      </c>
      <c r="B37" s="81" t="s">
        <v>25</v>
      </c>
      <c r="C37" s="36">
        <v>51902</v>
      </c>
      <c r="D37" s="108" t="s">
        <v>57</v>
      </c>
      <c r="E37" s="84" t="s">
        <v>13</v>
      </c>
      <c r="F37" s="117">
        <v>11.54</v>
      </c>
      <c r="G37" s="31"/>
      <c r="H37" s="86">
        <f t="shared" si="1"/>
        <v>0</v>
      </c>
      <c r="J37"/>
      <c r="L37" s="17"/>
    </row>
    <row r="38" spans="1:12" s="16" customFormat="1" ht="16.5" customHeight="1">
      <c r="A38" s="51" t="s">
        <v>58</v>
      </c>
      <c r="B38" s="81" t="s">
        <v>10</v>
      </c>
      <c r="C38" s="36" t="s">
        <v>59</v>
      </c>
      <c r="D38" s="108" t="s">
        <v>60</v>
      </c>
      <c r="E38" s="84" t="s">
        <v>13</v>
      </c>
      <c r="F38" s="117">
        <v>12.14</v>
      </c>
      <c r="G38" s="31"/>
      <c r="H38" s="86">
        <f t="shared" si="1"/>
        <v>0</v>
      </c>
      <c r="I38"/>
      <c r="J38" s="7"/>
      <c r="L38" s="17"/>
    </row>
    <row r="39" spans="1:12" s="16" customFormat="1" ht="20.25" customHeight="1">
      <c r="A39" s="51" t="s">
        <v>61</v>
      </c>
      <c r="B39" s="81" t="s">
        <v>25</v>
      </c>
      <c r="C39" s="118">
        <v>50100</v>
      </c>
      <c r="D39" s="116" t="s">
        <v>62</v>
      </c>
      <c r="E39" s="38" t="s">
        <v>28</v>
      </c>
      <c r="F39" s="117">
        <v>111</v>
      </c>
      <c r="G39" s="31"/>
      <c r="H39" s="86">
        <f t="shared" si="1"/>
        <v>0</v>
      </c>
      <c r="I39"/>
      <c r="J39" s="7"/>
      <c r="L39" s="17"/>
    </row>
    <row r="40" spans="1:12" s="16" customFormat="1" ht="19.5" customHeight="1">
      <c r="A40" s="51" t="s">
        <v>63</v>
      </c>
      <c r="B40" s="81" t="s">
        <v>10</v>
      </c>
      <c r="C40" s="119">
        <v>73616</v>
      </c>
      <c r="D40" s="116" t="s">
        <v>64</v>
      </c>
      <c r="E40" s="38" t="s">
        <v>13</v>
      </c>
      <c r="F40" s="117">
        <v>11.54</v>
      </c>
      <c r="G40" s="31"/>
      <c r="H40" s="86">
        <f t="shared" si="1"/>
        <v>0</v>
      </c>
      <c r="I40"/>
      <c r="J40" s="19"/>
      <c r="L40" s="17"/>
    </row>
    <row r="41" spans="1:12" s="16" customFormat="1" ht="32.25" customHeight="1">
      <c r="A41" s="51" t="s">
        <v>65</v>
      </c>
      <c r="B41" s="81" t="s">
        <v>10</v>
      </c>
      <c r="C41" s="119">
        <v>72898</v>
      </c>
      <c r="D41" s="116" t="s">
        <v>66</v>
      </c>
      <c r="E41" s="38" t="s">
        <v>13</v>
      </c>
      <c r="F41" s="117">
        <v>22.5</v>
      </c>
      <c r="G41" s="31"/>
      <c r="H41" s="86">
        <f t="shared" si="1"/>
        <v>0</v>
      </c>
      <c r="I41"/>
      <c r="J41" s="19"/>
      <c r="L41" s="17"/>
    </row>
    <row r="42" spans="1:12" s="16" customFormat="1" ht="32.25" customHeight="1">
      <c r="A42" s="51" t="s">
        <v>67</v>
      </c>
      <c r="B42" s="81" t="s">
        <v>10</v>
      </c>
      <c r="C42" s="119">
        <v>72900</v>
      </c>
      <c r="D42" s="116" t="s">
        <v>68</v>
      </c>
      <c r="E42" s="38" t="s">
        <v>13</v>
      </c>
      <c r="F42" s="117">
        <v>22.5</v>
      </c>
      <c r="G42" s="31"/>
      <c r="H42" s="86">
        <f t="shared" si="1"/>
        <v>0</v>
      </c>
      <c r="I42"/>
      <c r="J42" s="19"/>
      <c r="L42" s="17"/>
    </row>
    <row r="43" spans="1:12" s="16" customFormat="1" ht="20.25" customHeight="1">
      <c r="A43" s="51" t="s">
        <v>69</v>
      </c>
      <c r="B43" s="81" t="s">
        <v>25</v>
      </c>
      <c r="C43" s="118">
        <v>88600</v>
      </c>
      <c r="D43" s="116" t="s">
        <v>70</v>
      </c>
      <c r="E43" s="38" t="s">
        <v>71</v>
      </c>
      <c r="F43" s="117">
        <v>175.48</v>
      </c>
      <c r="G43" s="31"/>
      <c r="H43" s="86">
        <f t="shared" si="1"/>
        <v>0</v>
      </c>
      <c r="I43"/>
      <c r="J43" s="19"/>
      <c r="L43" s="17"/>
    </row>
    <row r="44" spans="1:12" ht="15" customHeight="1">
      <c r="A44" s="110"/>
      <c r="B44" s="111"/>
      <c r="C44" s="112"/>
      <c r="D44" s="113" t="s">
        <v>47</v>
      </c>
      <c r="E44" s="113"/>
      <c r="F44" s="113"/>
      <c r="G44" s="113"/>
      <c r="H44" s="114">
        <f>SUM(H36:H43)</f>
        <v>0</v>
      </c>
      <c r="J44" s="7"/>
      <c r="L44" s="17"/>
    </row>
    <row r="45" spans="1:12" ht="15" customHeight="1">
      <c r="A45" s="50" t="s">
        <v>72</v>
      </c>
      <c r="B45" s="105"/>
      <c r="C45" s="35"/>
      <c r="D45" s="32" t="s">
        <v>73</v>
      </c>
      <c r="E45" s="34"/>
      <c r="F45" s="105"/>
      <c r="G45" s="105"/>
      <c r="H45" s="106"/>
      <c r="J45" s="7"/>
      <c r="L45" s="17"/>
    </row>
    <row r="46" spans="1:12" ht="27.75" customHeight="1">
      <c r="A46" s="51" t="s">
        <v>74</v>
      </c>
      <c r="B46" s="81" t="s">
        <v>25</v>
      </c>
      <c r="C46" s="36">
        <v>51100</v>
      </c>
      <c r="D46" s="37" t="s">
        <v>75</v>
      </c>
      <c r="E46" s="38" t="s">
        <v>51</v>
      </c>
      <c r="F46" s="120">
        <v>1985.3</v>
      </c>
      <c r="G46" s="31"/>
      <c r="H46" s="86">
        <f aca="true" t="shared" si="2" ref="H46:H62">ROUND(F46*G46,2)</f>
        <v>0</v>
      </c>
      <c r="J46" s="7"/>
      <c r="L46" s="17"/>
    </row>
    <row r="47" spans="1:12" s="16" customFormat="1" ht="21.75" customHeight="1">
      <c r="A47" s="107" t="s">
        <v>76</v>
      </c>
      <c r="B47" s="81" t="s">
        <v>10</v>
      </c>
      <c r="C47" s="121">
        <v>73616</v>
      </c>
      <c r="D47" s="108" t="s">
        <v>64</v>
      </c>
      <c r="E47" s="84" t="s">
        <v>13</v>
      </c>
      <c r="F47" s="117">
        <v>69</v>
      </c>
      <c r="G47" s="31"/>
      <c r="H47" s="86">
        <f t="shared" si="2"/>
        <v>0</v>
      </c>
      <c r="I47"/>
      <c r="J47" s="15"/>
      <c r="L47" s="17"/>
    </row>
    <row r="48" spans="1:12" s="16" customFormat="1" ht="34.5" customHeight="1">
      <c r="A48" s="107" t="s">
        <v>77</v>
      </c>
      <c r="B48" s="81" t="s">
        <v>10</v>
      </c>
      <c r="C48" s="82">
        <v>73710</v>
      </c>
      <c r="D48" s="108" t="s">
        <v>78</v>
      </c>
      <c r="E48" s="84" t="s">
        <v>13</v>
      </c>
      <c r="F48" s="117">
        <v>297.8</v>
      </c>
      <c r="G48" s="31"/>
      <c r="H48" s="86">
        <f t="shared" si="2"/>
        <v>0</v>
      </c>
      <c r="I48"/>
      <c r="J48" s="7"/>
      <c r="L48" s="17"/>
    </row>
    <row r="49" spans="1:12" s="16" customFormat="1" ht="34.5" customHeight="1">
      <c r="A49" s="107" t="s">
        <v>79</v>
      </c>
      <c r="B49" s="81" t="s">
        <v>10</v>
      </c>
      <c r="C49" s="88">
        <v>72843</v>
      </c>
      <c r="D49" s="90" t="s">
        <v>22</v>
      </c>
      <c r="E49" s="84" t="s">
        <v>23</v>
      </c>
      <c r="F49" s="117">
        <v>1340.58</v>
      </c>
      <c r="G49" s="31"/>
      <c r="H49" s="86">
        <f t="shared" si="2"/>
        <v>0</v>
      </c>
      <c r="I49"/>
      <c r="J49" s="7"/>
      <c r="L49" s="17"/>
    </row>
    <row r="50" spans="1:12" s="16" customFormat="1" ht="34.5" customHeight="1">
      <c r="A50" s="107" t="s">
        <v>80</v>
      </c>
      <c r="B50" s="81" t="s">
        <v>10</v>
      </c>
      <c r="C50" s="119">
        <v>72898</v>
      </c>
      <c r="D50" s="116" t="s">
        <v>66</v>
      </c>
      <c r="E50" s="38" t="s">
        <v>13</v>
      </c>
      <c r="F50" s="117">
        <v>89.7</v>
      </c>
      <c r="G50" s="31"/>
      <c r="H50" s="86">
        <f t="shared" si="2"/>
        <v>0</v>
      </c>
      <c r="I50"/>
      <c r="J50" s="7"/>
      <c r="L50" s="17"/>
    </row>
    <row r="51" spans="1:12" s="16" customFormat="1" ht="34.5" customHeight="1">
      <c r="A51" s="107" t="s">
        <v>81</v>
      </c>
      <c r="B51" s="81" t="s">
        <v>10</v>
      </c>
      <c r="C51" s="119">
        <v>72900</v>
      </c>
      <c r="D51" s="116" t="s">
        <v>68</v>
      </c>
      <c r="E51" s="38" t="s">
        <v>13</v>
      </c>
      <c r="F51" s="117">
        <v>89.7</v>
      </c>
      <c r="G51" s="31"/>
      <c r="H51" s="86">
        <f t="shared" si="2"/>
        <v>0</v>
      </c>
      <c r="I51"/>
      <c r="J51" s="7"/>
      <c r="L51" s="17"/>
    </row>
    <row r="52" spans="1:16" s="16" customFormat="1" ht="22.5" customHeight="1">
      <c r="A52" s="107" t="s">
        <v>82</v>
      </c>
      <c r="B52" s="81" t="s">
        <v>25</v>
      </c>
      <c r="C52" s="118">
        <v>88600</v>
      </c>
      <c r="D52" s="116" t="s">
        <v>83</v>
      </c>
      <c r="E52" s="38" t="s">
        <v>71</v>
      </c>
      <c r="F52" s="117">
        <v>699.63</v>
      </c>
      <c r="G52" s="31"/>
      <c r="H52" s="86">
        <f t="shared" si="2"/>
        <v>0</v>
      </c>
      <c r="I52"/>
      <c r="J52" s="20"/>
      <c r="L52" s="17"/>
      <c r="M52" s="21"/>
      <c r="N52" s="22"/>
      <c r="O52" s="23"/>
      <c r="P52" s="24"/>
    </row>
    <row r="53" spans="1:12" s="16" customFormat="1" ht="45.75" customHeight="1">
      <c r="A53" s="107" t="s">
        <v>84</v>
      </c>
      <c r="B53" s="81" t="s">
        <v>10</v>
      </c>
      <c r="C53" s="82" t="s">
        <v>85</v>
      </c>
      <c r="D53" s="108" t="s">
        <v>86</v>
      </c>
      <c r="E53" s="84" t="s">
        <v>51</v>
      </c>
      <c r="F53" s="117">
        <v>370</v>
      </c>
      <c r="G53" s="31"/>
      <c r="H53" s="86">
        <f t="shared" si="2"/>
        <v>0</v>
      </c>
      <c r="I53"/>
      <c r="J53" s="19"/>
      <c r="L53" s="17"/>
    </row>
    <row r="54" spans="1:12" s="16" customFormat="1" ht="19.5" customHeight="1">
      <c r="A54" s="107" t="s">
        <v>87</v>
      </c>
      <c r="B54" s="81" t="s">
        <v>10</v>
      </c>
      <c r="C54" s="82">
        <v>72943</v>
      </c>
      <c r="D54" s="108" t="s">
        <v>88</v>
      </c>
      <c r="E54" s="84" t="s">
        <v>51</v>
      </c>
      <c r="F54" s="117">
        <v>3970.6</v>
      </c>
      <c r="G54" s="31"/>
      <c r="H54" s="86">
        <f t="shared" si="2"/>
        <v>0</v>
      </c>
      <c r="I54"/>
      <c r="J54" s="7"/>
      <c r="L54" s="17"/>
    </row>
    <row r="55" spans="1:12" s="16" customFormat="1" ht="35.25" customHeight="1">
      <c r="A55" s="107" t="s">
        <v>89</v>
      </c>
      <c r="B55" s="81" t="s">
        <v>10</v>
      </c>
      <c r="C55" s="82">
        <v>72945</v>
      </c>
      <c r="D55" s="108" t="s">
        <v>90</v>
      </c>
      <c r="E55" s="84" t="s">
        <v>51</v>
      </c>
      <c r="F55" s="117">
        <v>1985.3</v>
      </c>
      <c r="G55" s="31"/>
      <c r="H55" s="86">
        <f t="shared" si="2"/>
        <v>0</v>
      </c>
      <c r="I55"/>
      <c r="J55" s="7"/>
      <c r="L55" s="17"/>
    </row>
    <row r="56" spans="1:12" s="16" customFormat="1" ht="45.75" customHeight="1">
      <c r="A56" s="107" t="s">
        <v>91</v>
      </c>
      <c r="B56" s="81" t="s">
        <v>10</v>
      </c>
      <c r="C56" s="82">
        <v>72964</v>
      </c>
      <c r="D56" s="108" t="s">
        <v>92</v>
      </c>
      <c r="E56" s="84" t="s">
        <v>93</v>
      </c>
      <c r="F56" s="117">
        <v>174.71</v>
      </c>
      <c r="G56" s="31"/>
      <c r="H56" s="86">
        <f t="shared" si="2"/>
        <v>0</v>
      </c>
      <c r="I56"/>
      <c r="J56" s="7"/>
      <c r="L56" s="17"/>
    </row>
    <row r="57" spans="1:12" s="16" customFormat="1" ht="41.25" customHeight="1">
      <c r="A57" s="107" t="s">
        <v>94</v>
      </c>
      <c r="B57" s="81" t="s">
        <v>10</v>
      </c>
      <c r="C57" s="119">
        <v>72965</v>
      </c>
      <c r="D57" s="116" t="s">
        <v>95</v>
      </c>
      <c r="E57" s="38" t="s">
        <v>93</v>
      </c>
      <c r="F57" s="117">
        <v>190.59</v>
      </c>
      <c r="G57" s="31"/>
      <c r="H57" s="86">
        <f t="shared" si="2"/>
        <v>0</v>
      </c>
      <c r="I57"/>
      <c r="J57" s="25"/>
      <c r="L57" s="17"/>
    </row>
    <row r="58" spans="1:12" s="26" customFormat="1" ht="46.5" customHeight="1">
      <c r="A58" s="107" t="s">
        <v>96</v>
      </c>
      <c r="B58" s="81" t="s">
        <v>10</v>
      </c>
      <c r="C58" s="82">
        <v>72891</v>
      </c>
      <c r="D58" s="116" t="s">
        <v>97</v>
      </c>
      <c r="E58" s="38" t="s">
        <v>13</v>
      </c>
      <c r="F58" s="120">
        <v>158.82</v>
      </c>
      <c r="G58" s="31"/>
      <c r="H58" s="86">
        <f t="shared" si="2"/>
        <v>0</v>
      </c>
      <c r="I58"/>
      <c r="J58" s="25"/>
      <c r="L58" s="17"/>
    </row>
    <row r="59" spans="1:16" s="16" customFormat="1" ht="31.5" customHeight="1">
      <c r="A59" s="107" t="s">
        <v>98</v>
      </c>
      <c r="B59" s="81" t="s">
        <v>10</v>
      </c>
      <c r="C59" s="119">
        <v>83357</v>
      </c>
      <c r="D59" s="116" t="s">
        <v>99</v>
      </c>
      <c r="E59" s="109" t="s">
        <v>71</v>
      </c>
      <c r="F59" s="122">
        <v>1588.24</v>
      </c>
      <c r="G59" s="31"/>
      <c r="H59" s="86">
        <f t="shared" si="2"/>
        <v>0</v>
      </c>
      <c r="I59" s="7"/>
      <c r="J59" s="7"/>
      <c r="L59" s="17"/>
      <c r="M59" s="21"/>
      <c r="N59" s="22"/>
      <c r="O59" s="23"/>
      <c r="P59" s="24"/>
    </row>
    <row r="60" spans="1:16" s="16" customFormat="1" ht="31.5" customHeight="1">
      <c r="A60" s="107" t="s">
        <v>100</v>
      </c>
      <c r="B60" s="81" t="s">
        <v>25</v>
      </c>
      <c r="C60" s="123">
        <v>53600</v>
      </c>
      <c r="D60" s="124" t="s">
        <v>101</v>
      </c>
      <c r="E60" s="125" t="s">
        <v>51</v>
      </c>
      <c r="F60" s="122">
        <v>853.95</v>
      </c>
      <c r="G60" s="31"/>
      <c r="H60" s="86">
        <f t="shared" si="2"/>
        <v>0</v>
      </c>
      <c r="I60"/>
      <c r="J60" s="7"/>
      <c r="L60" s="17"/>
      <c r="M60" s="21"/>
      <c r="N60" s="22"/>
      <c r="O60" s="23"/>
      <c r="P60" s="24"/>
    </row>
    <row r="61" spans="1:16" s="16" customFormat="1" ht="23.25" customHeight="1">
      <c r="A61" s="107" t="s">
        <v>102</v>
      </c>
      <c r="B61" s="81" t="s">
        <v>25</v>
      </c>
      <c r="C61" s="123">
        <v>54000</v>
      </c>
      <c r="D61" s="124" t="s">
        <v>103</v>
      </c>
      <c r="E61" s="125" t="s">
        <v>104</v>
      </c>
      <c r="F61" s="122">
        <v>6404.6</v>
      </c>
      <c r="G61" s="31"/>
      <c r="H61" s="86">
        <f t="shared" si="2"/>
        <v>0</v>
      </c>
      <c r="I61"/>
      <c r="J61" s="7"/>
      <c r="L61" s="17"/>
      <c r="M61" s="21"/>
      <c r="N61" s="22"/>
      <c r="O61" s="23"/>
      <c r="P61" s="24"/>
    </row>
    <row r="62" spans="1:16" s="16" customFormat="1" ht="33.75" customHeight="1">
      <c r="A62" s="107" t="s">
        <v>105</v>
      </c>
      <c r="B62" s="81" t="s">
        <v>25</v>
      </c>
      <c r="C62" s="125" t="s">
        <v>106</v>
      </c>
      <c r="D62" s="124" t="s">
        <v>107</v>
      </c>
      <c r="E62" s="38" t="s">
        <v>40</v>
      </c>
      <c r="F62" s="122">
        <v>3</v>
      </c>
      <c r="G62" s="31"/>
      <c r="H62" s="86">
        <f t="shared" si="2"/>
        <v>0</v>
      </c>
      <c r="I62"/>
      <c r="J62" s="20"/>
      <c r="L62" s="17"/>
      <c r="M62" s="21"/>
      <c r="N62" s="22"/>
      <c r="O62" s="23"/>
      <c r="P62" s="24"/>
    </row>
    <row r="63" spans="1:12" ht="15" customHeight="1">
      <c r="A63" s="110"/>
      <c r="B63" s="111"/>
      <c r="C63" s="126"/>
      <c r="D63" s="113" t="s">
        <v>47</v>
      </c>
      <c r="E63" s="113"/>
      <c r="F63" s="113"/>
      <c r="G63" s="113"/>
      <c r="H63" s="127">
        <f>SUM(H46:H62)</f>
        <v>0</v>
      </c>
      <c r="J63" s="7"/>
      <c r="L63" s="17"/>
    </row>
    <row r="64" spans="1:12" ht="15" customHeight="1">
      <c r="A64" s="50" t="s">
        <v>108</v>
      </c>
      <c r="B64" s="105"/>
      <c r="C64" s="35"/>
      <c r="D64" s="32" t="s">
        <v>149</v>
      </c>
      <c r="E64" s="34"/>
      <c r="F64" s="105"/>
      <c r="G64" s="105"/>
      <c r="H64" s="106"/>
      <c r="J64" s="7"/>
      <c r="L64" s="17"/>
    </row>
    <row r="65" spans="1:12" ht="17.25" customHeight="1">
      <c r="A65" s="80" t="s">
        <v>109</v>
      </c>
      <c r="B65" s="81" t="s">
        <v>25</v>
      </c>
      <c r="C65" s="88" t="s">
        <v>110</v>
      </c>
      <c r="D65" s="89" t="s">
        <v>111</v>
      </c>
      <c r="E65" s="85" t="s">
        <v>40</v>
      </c>
      <c r="F65" s="85">
        <v>14</v>
      </c>
      <c r="G65" s="31"/>
      <c r="H65" s="86">
        <f>ROUND(F65*G65,2)</f>
        <v>0</v>
      </c>
      <c r="J65" s="7"/>
      <c r="L65" s="17"/>
    </row>
    <row r="66" spans="1:12" ht="17.25" customHeight="1">
      <c r="A66" s="80" t="s">
        <v>112</v>
      </c>
      <c r="B66" s="81" t="s">
        <v>25</v>
      </c>
      <c r="C66" s="88" t="s">
        <v>113</v>
      </c>
      <c r="D66" s="89" t="s">
        <v>114</v>
      </c>
      <c r="E66" s="85" t="s">
        <v>40</v>
      </c>
      <c r="F66" s="85">
        <v>1</v>
      </c>
      <c r="G66" s="31"/>
      <c r="H66" s="86">
        <f>ROUND(F66*G66,2)</f>
        <v>0</v>
      </c>
      <c r="J66" s="7"/>
      <c r="L66" s="17"/>
    </row>
    <row r="67" spans="1:12" ht="15.75" customHeight="1">
      <c r="A67" s="110"/>
      <c r="B67" s="111"/>
      <c r="C67" s="112"/>
      <c r="D67" s="113" t="s">
        <v>47</v>
      </c>
      <c r="E67" s="113"/>
      <c r="F67" s="113"/>
      <c r="G67" s="113"/>
      <c r="H67" s="114">
        <f>SUM(H65:H66)</f>
        <v>0</v>
      </c>
      <c r="J67" s="7"/>
      <c r="L67" s="17"/>
    </row>
    <row r="68" spans="1:12" ht="15.75" customHeight="1">
      <c r="A68" s="52" t="s">
        <v>115</v>
      </c>
      <c r="B68" s="39"/>
      <c r="C68" s="39"/>
      <c r="D68" s="32" t="s">
        <v>116</v>
      </c>
      <c r="E68" s="40"/>
      <c r="F68" s="128"/>
      <c r="G68" s="128"/>
      <c r="H68" s="129"/>
      <c r="J68" s="7"/>
      <c r="L68" s="17"/>
    </row>
    <row r="69" spans="1:12" ht="20.25" customHeight="1">
      <c r="A69" s="130" t="s">
        <v>117</v>
      </c>
      <c r="B69" s="131" t="s">
        <v>118</v>
      </c>
      <c r="C69" s="131" t="s">
        <v>119</v>
      </c>
      <c r="D69" s="108" t="s">
        <v>120</v>
      </c>
      <c r="E69" s="132" t="s">
        <v>51</v>
      </c>
      <c r="F69" s="133">
        <v>34.39</v>
      </c>
      <c r="G69" s="41"/>
      <c r="H69" s="134">
        <f>ROUND(F69*G69,2)</f>
        <v>0</v>
      </c>
      <c r="J69" s="7"/>
      <c r="L69" s="17"/>
    </row>
    <row r="70" spans="1:12" ht="21" customHeight="1">
      <c r="A70" s="130" t="s">
        <v>121</v>
      </c>
      <c r="B70" s="131" t="s">
        <v>118</v>
      </c>
      <c r="C70" s="131" t="s">
        <v>122</v>
      </c>
      <c r="D70" s="108" t="s">
        <v>123</v>
      </c>
      <c r="E70" s="135" t="s">
        <v>51</v>
      </c>
      <c r="F70" s="136">
        <v>48</v>
      </c>
      <c r="G70" s="41"/>
      <c r="H70" s="134">
        <f>ROUND(F70*G70,2)</f>
        <v>0</v>
      </c>
      <c r="J70" s="7"/>
      <c r="L70" s="17"/>
    </row>
    <row r="71" spans="1:12" ht="15.75" customHeight="1">
      <c r="A71" s="137"/>
      <c r="B71" s="138"/>
      <c r="C71" s="138"/>
      <c r="D71" s="113" t="s">
        <v>47</v>
      </c>
      <c r="E71" s="139"/>
      <c r="F71" s="139"/>
      <c r="G71" s="139"/>
      <c r="H71" s="114">
        <f>SUM(H69:H70)</f>
        <v>0</v>
      </c>
      <c r="J71" s="7"/>
      <c r="L71" s="17"/>
    </row>
    <row r="72" spans="1:12" ht="15.75" customHeight="1">
      <c r="A72" s="52" t="s">
        <v>124</v>
      </c>
      <c r="B72" s="39"/>
      <c r="C72" s="39"/>
      <c r="D72" s="32" t="s">
        <v>125</v>
      </c>
      <c r="E72" s="40"/>
      <c r="F72" s="128"/>
      <c r="G72" s="128"/>
      <c r="H72" s="129"/>
      <c r="J72" s="7"/>
      <c r="L72" s="17"/>
    </row>
    <row r="73" spans="1:12" ht="15.75" customHeight="1">
      <c r="A73" s="140" t="s">
        <v>126</v>
      </c>
      <c r="B73" s="141" t="s">
        <v>10</v>
      </c>
      <c r="C73" s="141" t="s">
        <v>127</v>
      </c>
      <c r="D73" s="142" t="s">
        <v>64</v>
      </c>
      <c r="E73" s="143" t="s">
        <v>13</v>
      </c>
      <c r="F73" s="143">
        <v>1.63</v>
      </c>
      <c r="G73" s="42"/>
      <c r="H73" s="144">
        <f aca="true" t="shared" si="3" ref="H73:H78">ROUND(F73*G73,2)</f>
        <v>0</v>
      </c>
      <c r="J73" s="7"/>
      <c r="L73" s="17"/>
    </row>
    <row r="74" spans="1:12" ht="15.75" customHeight="1">
      <c r="A74" s="140" t="s">
        <v>128</v>
      </c>
      <c r="B74" s="141" t="s">
        <v>129</v>
      </c>
      <c r="C74" s="141" t="s">
        <v>130</v>
      </c>
      <c r="D74" s="142" t="s">
        <v>131</v>
      </c>
      <c r="E74" s="143" t="s">
        <v>51</v>
      </c>
      <c r="F74" s="143">
        <v>16.32</v>
      </c>
      <c r="G74" s="42"/>
      <c r="H74" s="144">
        <f t="shared" si="3"/>
        <v>0</v>
      </c>
      <c r="J74" s="7"/>
      <c r="L74" s="17"/>
    </row>
    <row r="75" spans="1:12" ht="15.75" customHeight="1">
      <c r="A75" s="140" t="s">
        <v>132</v>
      </c>
      <c r="B75" s="141" t="s">
        <v>25</v>
      </c>
      <c r="C75" s="141" t="s">
        <v>133</v>
      </c>
      <c r="D75" s="142" t="s">
        <v>134</v>
      </c>
      <c r="E75" s="143" t="s">
        <v>28</v>
      </c>
      <c r="F75" s="143">
        <v>13.2</v>
      </c>
      <c r="G75" s="42"/>
      <c r="H75" s="144">
        <f t="shared" si="3"/>
        <v>0</v>
      </c>
      <c r="J75" s="7"/>
      <c r="L75" s="17"/>
    </row>
    <row r="76" spans="1:12" ht="29.25" customHeight="1">
      <c r="A76" s="140" t="s">
        <v>135</v>
      </c>
      <c r="B76" s="141" t="s">
        <v>10</v>
      </c>
      <c r="C76" s="141" t="s">
        <v>136</v>
      </c>
      <c r="D76" s="142" t="s">
        <v>137</v>
      </c>
      <c r="E76" s="143" t="s">
        <v>13</v>
      </c>
      <c r="F76" s="143">
        <v>1.1400000000000001</v>
      </c>
      <c r="G76" s="42"/>
      <c r="H76" s="144">
        <f t="shared" si="3"/>
        <v>0</v>
      </c>
      <c r="J76" s="7"/>
      <c r="L76" s="17"/>
    </row>
    <row r="77" spans="1:12" ht="47.25" customHeight="1">
      <c r="A77" s="140" t="s">
        <v>138</v>
      </c>
      <c r="B77" s="141" t="s">
        <v>10</v>
      </c>
      <c r="C77" s="141" t="s">
        <v>139</v>
      </c>
      <c r="D77" s="142" t="s">
        <v>140</v>
      </c>
      <c r="E77" s="143" t="s">
        <v>13</v>
      </c>
      <c r="F77" s="143">
        <v>0.49</v>
      </c>
      <c r="G77" s="42"/>
      <c r="H77" s="144">
        <f t="shared" si="3"/>
        <v>0</v>
      </c>
      <c r="J77" s="7"/>
      <c r="L77" s="17"/>
    </row>
    <row r="78" spans="1:12" ht="29.25" customHeight="1">
      <c r="A78" s="140" t="s">
        <v>141</v>
      </c>
      <c r="B78" s="141" t="s">
        <v>142</v>
      </c>
      <c r="C78" s="141" t="s">
        <v>143</v>
      </c>
      <c r="D78" s="142" t="s">
        <v>144</v>
      </c>
      <c r="E78" s="145" t="s">
        <v>51</v>
      </c>
      <c r="F78" s="143">
        <v>1.8</v>
      </c>
      <c r="G78" s="42"/>
      <c r="H78" s="144">
        <f t="shared" si="3"/>
        <v>0</v>
      </c>
      <c r="J78" s="7"/>
      <c r="L78" s="17"/>
    </row>
    <row r="79" spans="1:12" ht="15.75" customHeight="1" thickBot="1">
      <c r="A79" s="146"/>
      <c r="B79" s="147"/>
      <c r="C79" s="147"/>
      <c r="D79" s="148" t="s">
        <v>47</v>
      </c>
      <c r="E79" s="149"/>
      <c r="F79" s="149"/>
      <c r="G79" s="149"/>
      <c r="H79" s="150">
        <f>SUM(H73:H78)</f>
        <v>0</v>
      </c>
      <c r="J79" s="7"/>
      <c r="L79" s="14"/>
    </row>
    <row r="80" spans="1:8" ht="17.25" customHeight="1" thickBot="1">
      <c r="A80" s="151" t="s">
        <v>150</v>
      </c>
      <c r="B80" s="152"/>
      <c r="C80" s="152"/>
      <c r="D80" s="153"/>
      <c r="E80" s="154"/>
      <c r="F80" s="155"/>
      <c r="G80" s="154">
        <f>SUM(H44,H63,H34,H67,H71,H79)</f>
        <v>0</v>
      </c>
      <c r="H80" s="156"/>
    </row>
    <row r="81" spans="1:8" ht="31.5" customHeight="1" thickBot="1">
      <c r="A81" s="157" t="s">
        <v>153</v>
      </c>
      <c r="B81" s="158"/>
      <c r="C81" s="158"/>
      <c r="D81" s="159"/>
      <c r="E81" s="160"/>
      <c r="F81" s="161"/>
      <c r="G81" s="160">
        <f>G30+G80</f>
        <v>0</v>
      </c>
      <c r="H81" s="162"/>
    </row>
    <row r="82" spans="1:8" ht="21" customHeight="1">
      <c r="A82" s="45"/>
      <c r="B82" s="46"/>
      <c r="C82" s="46"/>
      <c r="D82" s="46"/>
      <c r="E82" s="46"/>
      <c r="F82" s="46"/>
      <c r="G82" s="46"/>
      <c r="H82" s="46"/>
    </row>
    <row r="83" spans="1:8" ht="18" customHeight="1">
      <c r="A83" s="55"/>
      <c r="B83" s="55"/>
      <c r="C83" s="55"/>
      <c r="D83" s="55"/>
      <c r="E83" s="55"/>
      <c r="F83" s="55"/>
      <c r="G83" s="55"/>
      <c r="H83" s="55"/>
    </row>
    <row r="84" spans="1:8" ht="36" customHeight="1">
      <c r="A84" s="56"/>
      <c r="B84" s="56"/>
      <c r="C84" s="56"/>
      <c r="D84" s="56"/>
      <c r="E84" s="56"/>
      <c r="F84" s="56"/>
      <c r="G84" s="56"/>
      <c r="H84" s="56"/>
    </row>
    <row r="85" spans="1:8" ht="45.75" customHeight="1">
      <c r="A85" s="56"/>
      <c r="B85" s="56"/>
      <c r="C85" s="56"/>
      <c r="D85" s="56"/>
      <c r="E85" s="56"/>
      <c r="F85" s="56"/>
      <c r="G85" s="56"/>
      <c r="H85" s="56"/>
    </row>
    <row r="86" spans="1:8" ht="17.25" customHeight="1">
      <c r="A86" s="57"/>
      <c r="B86" s="57"/>
      <c r="C86" s="57"/>
      <c r="D86" s="57"/>
      <c r="E86" s="57"/>
      <c r="F86" s="57"/>
      <c r="G86" s="57"/>
      <c r="H86" s="57"/>
    </row>
    <row r="87" spans="1:8" ht="17.25" customHeight="1">
      <c r="A87" s="57"/>
      <c r="B87" s="57"/>
      <c r="C87" s="57"/>
      <c r="D87" s="57"/>
      <c r="E87" s="57"/>
      <c r="F87" s="57"/>
      <c r="G87" s="57"/>
      <c r="H87" s="57"/>
    </row>
    <row r="88" spans="1:8" ht="17.25" customHeight="1">
      <c r="A88" s="53"/>
      <c r="B88" s="53"/>
      <c r="C88" s="53"/>
      <c r="D88" s="53"/>
      <c r="E88" s="53"/>
      <c r="F88" s="53"/>
      <c r="G88" s="53"/>
      <c r="H88" s="53"/>
    </row>
  </sheetData>
  <sheetProtection password="CACF" sheet="1"/>
  <mergeCells count="18">
    <mergeCell ref="D2:E2"/>
    <mergeCell ref="A31:C31"/>
    <mergeCell ref="E31:H31"/>
    <mergeCell ref="A81:D81"/>
    <mergeCell ref="G81:H81"/>
    <mergeCell ref="E80:F80"/>
    <mergeCell ref="E81:F81"/>
    <mergeCell ref="G30:H30"/>
    <mergeCell ref="A88:H88"/>
    <mergeCell ref="A8:H8"/>
    <mergeCell ref="A9:H9"/>
    <mergeCell ref="A11:H11"/>
    <mergeCell ref="A83:H83"/>
    <mergeCell ref="A80:D80"/>
    <mergeCell ref="G80:H80"/>
    <mergeCell ref="A84:H85"/>
    <mergeCell ref="A86:H86"/>
    <mergeCell ref="A87:H87"/>
  </mergeCells>
  <printOptions horizontalCentered="1"/>
  <pageMargins left="0.7874015748031497" right="0.1968503937007874" top="0.5905511811023623" bottom="0.5905511811023623" header="0.5118110236220472" footer="0.5118110236220472"/>
  <pageSetup fitToHeight="4" horizontalDpi="300" verticalDpi="300" orientation="portrait" paperSize="9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cp:lastPrinted>2016-07-06T20:58:32Z</cp:lastPrinted>
  <dcterms:modified xsi:type="dcterms:W3CDTF">2016-08-05T18:09:52Z</dcterms:modified>
  <cp:category/>
  <cp:version/>
  <cp:contentType/>
  <cp:contentStatus/>
</cp:coreProperties>
</file>