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PLANILHA" sheetId="1" r:id="rId1"/>
  </sheets>
  <definedNames>
    <definedName name="_xlnm.Print_Area" localSheetId="0">'PLANILHA'!$A$14:$F$242</definedName>
    <definedName name="Excel_BuiltIn_Print_Titles_3">'PLANILHA'!$A$14:$IT$22</definedName>
    <definedName name="_xlnm.Print_Titles" localSheetId="0">'PLANILHA'!$14:$22</definedName>
  </definedNames>
  <calcPr fullCalcOnLoad="1"/>
</workbook>
</file>

<file path=xl/sharedStrings.xml><?xml version="1.0" encoding="utf-8"?>
<sst xmlns="http://schemas.openxmlformats.org/spreadsheetml/2006/main" count="627" uniqueCount="450">
  <si>
    <t>PREFEITURA DO MUNICÍPIO DE MAUÁ</t>
  </si>
  <si>
    <t>SECRETARIA DE OBRAS</t>
  </si>
  <si>
    <t>CONCORRÊNCIA Nº 03/2014</t>
  </si>
  <si>
    <r>
      <t>OBJETO:</t>
    </r>
    <r>
      <rPr>
        <sz val="11.5"/>
        <color indexed="8"/>
        <rFont val="Calibri"/>
        <family val="2"/>
      </rPr>
      <t xml:space="preserve"> Reforma da UBS do  Bairro Capuava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</si>
  <si>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</si>
  <si>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</si>
  <si>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</si>
  <si>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</si>
  <si>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</si>
  <si>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</si>
  <si>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Base: Fev/14</t>
  </si>
  <si>
    <t>CANTEIRO DE OBRAS</t>
  </si>
  <si>
    <t>1.2</t>
  </si>
  <si>
    <t>Barracão para depósito em tábuas de madeira, cobertura em fibrocimento 4mm, incluso piso argamassa traço 1:6 (cimento e areia)</t>
  </si>
  <si>
    <t>m²</t>
  </si>
  <si>
    <t>1.3</t>
  </si>
  <si>
    <t>Tapume de chapa de madeira compensada (6mm) - pintura a cal - aproveitamento 2x</t>
  </si>
  <si>
    <t>1.4</t>
  </si>
  <si>
    <t>Instal/ligação provisória elétrica baixa tensão p/cant obra,m3 - chave 100A carga 3KWH, 20cv exclusive forn medidor</t>
  </si>
  <si>
    <t>un</t>
  </si>
  <si>
    <t>1.5</t>
  </si>
  <si>
    <t>Ligações provisórias esgoto cant obra c/escav excl reparo pavim logradouro público e ligação da concessionária</t>
  </si>
  <si>
    <t>1.6</t>
  </si>
  <si>
    <t>Placa de obra em chapa de aço galvanizado</t>
  </si>
  <si>
    <t>m2</t>
  </si>
  <si>
    <t>TERRAPLENAGEM</t>
  </si>
  <si>
    <t>2.1</t>
  </si>
  <si>
    <t>Desmatamento Limpeza mecanizada de terreno, comarvore entre   0,15cm de diâmetro.</t>
  </si>
  <si>
    <t>2.2</t>
  </si>
  <si>
    <t xml:space="preserve">Escavação manual em solo </t>
  </si>
  <si>
    <t>m³</t>
  </si>
  <si>
    <t>2.3</t>
  </si>
  <si>
    <t xml:space="preserve">Escavação carga e transporte de material 1A, com escavadeira hidráulica e caminhão basculante </t>
  </si>
  <si>
    <t>2.4</t>
  </si>
  <si>
    <t>Carga manual e remoção e entulho com transporte ate 1km</t>
  </si>
  <si>
    <t>Construção de Edificações</t>
  </si>
  <si>
    <t>3.1</t>
  </si>
  <si>
    <t>SERVIÇOS INICIAIS</t>
  </si>
  <si>
    <t>3.1.1</t>
  </si>
  <si>
    <t>Demolições e remoções</t>
  </si>
  <si>
    <t>3.1.1.1</t>
  </si>
  <si>
    <t>Demolição de alvenaria estrutural de blocos vazados de concreto</t>
  </si>
  <si>
    <t>3.1.1.2</t>
  </si>
  <si>
    <t>Demolição manual de forro qualquer, inclusive sistema de fixação/tarugamento</t>
  </si>
  <si>
    <t>3.1.1.3</t>
  </si>
  <si>
    <t>Demolição mecanizada de concreto armado, inclusive fragmentação e acomodação do material</t>
  </si>
  <si>
    <t>3.1.1.4</t>
  </si>
  <si>
    <t xml:space="preserve">Retirada de telhamento perfil e material qualquer, exceto barro  </t>
  </si>
  <si>
    <t>3.1.1.5</t>
  </si>
  <si>
    <t xml:space="preserve">Demolição de camada de assentamento / contrapiso comusode ponteiro, espessura até 4cm. </t>
  </si>
  <si>
    <t>3.1.1.6</t>
  </si>
  <si>
    <t xml:space="preserve">Demolição de piso de marmore e argamassa de assentamento </t>
  </si>
  <si>
    <t>3.1.1.7</t>
  </si>
  <si>
    <t xml:space="preserve">Transporte de entulho  caminhão basculante 6m³ </t>
  </si>
  <si>
    <t>3.1.1.8</t>
  </si>
  <si>
    <t>Carregamento mecanizado de entulho fragmentado, com caminhão à disposição dentro da obra, até o raio de 1,0 km</t>
  </si>
  <si>
    <t>3.1.1.9</t>
  </si>
  <si>
    <t>Transporte de entulho, para distâncias superiores ao 15° km até o 20° km</t>
  </si>
  <si>
    <t>3.2</t>
  </si>
  <si>
    <t>INFRA-ESTRUTURA</t>
  </si>
  <si>
    <t>3.2.1</t>
  </si>
  <si>
    <t>Regularização e compactação  manual de terreno com  soquete</t>
  </si>
  <si>
    <t>3.2.2</t>
  </si>
  <si>
    <t>Fornecimento, corte, dobra e colocação de aço ca-50 12,7mm (1/2)</t>
  </si>
  <si>
    <t>Kg</t>
  </si>
  <si>
    <t>3.2.3</t>
  </si>
  <si>
    <t>Execução de lastro em concreto (1:2,5:6), preparo manual</t>
  </si>
  <si>
    <t>3.2.4</t>
  </si>
  <si>
    <t>Concreto usinado bombeado fck=25mpa, inclusive lançamento e adensamento</t>
  </si>
  <si>
    <t>3.2.5</t>
  </si>
  <si>
    <t>Escavação manual em solo-prof. ate 1,50 m</t>
  </si>
  <si>
    <t>3.2.6</t>
  </si>
  <si>
    <t>Forma tabua para concreto em fundação c/ reaproveitamento 5x</t>
  </si>
  <si>
    <t>3.2.7</t>
  </si>
  <si>
    <t>Reaterro de valas, cavas, compactada a maço,  em camada de até 30cm.</t>
  </si>
  <si>
    <t>3.3</t>
  </si>
  <si>
    <t>SUPERESTRUTURA</t>
  </si>
  <si>
    <t>3.3.1</t>
  </si>
  <si>
    <t>3.3.2</t>
  </si>
  <si>
    <t>Forma para estruturas de concreto (pilar, viga e laje) em chapa de madeira compensada plastificada, de 1,10 x 2,20, espessura = 18 mm, 03 utilizações. (fabricação, montagem e desmontagem - exclusive escoramento).</t>
  </si>
  <si>
    <t>3.3.3</t>
  </si>
  <si>
    <t>Escoramento formas ate h = 3,30m, com madeira de 3a qualidade, não aparelhada, aproveitamento tabuas 3x e prumos 4x.</t>
  </si>
  <si>
    <t>3.3.4</t>
  </si>
  <si>
    <t>Armação de aço CA-60 diam. 3,4 a 6,0mm- fornecimento / corte</t>
  </si>
  <si>
    <t>kg</t>
  </si>
  <si>
    <t>3.3.5</t>
  </si>
  <si>
    <t>3.3.6</t>
  </si>
  <si>
    <t>Concreto grout</t>
  </si>
  <si>
    <t>3.4</t>
  </si>
  <si>
    <t>PAREDES E PAINÉIS</t>
  </si>
  <si>
    <t>3.4.1</t>
  </si>
  <si>
    <t>Alvenaria de blocos de concreto vedação 14x19x39cm, espessura 14cm, assentados com argamassa traço 1:0,5:8 (cimento, cal e areia), com junta de 10mm.</t>
  </si>
  <si>
    <t>3.4.2</t>
  </si>
  <si>
    <t>Alvenaria de blocos de concreto estrutural 19x19x39cm, espessura 19cm</t>
  </si>
  <si>
    <t>3.4.3</t>
  </si>
  <si>
    <t>Verga / contraverga em concreto pré moudade 20 MPA.</t>
  </si>
  <si>
    <t>m</t>
  </si>
  <si>
    <t>3.4.4</t>
  </si>
  <si>
    <t xml:space="preserve">Divisória em granito branco polido, esp= 3cm, assentado com  argamassa  </t>
  </si>
  <si>
    <t>3.4.5</t>
  </si>
  <si>
    <t>Peitoril cimentado liso 20x3cm traço 1:4</t>
  </si>
  <si>
    <t>3.4.6</t>
  </si>
  <si>
    <t xml:space="preserve">Assentamento de peitoril com argamassa colante </t>
  </si>
  <si>
    <t>3.5</t>
  </si>
  <si>
    <t>COBERTURA/FECHAMENTOS LATERAIS</t>
  </si>
  <si>
    <t>3.5.1</t>
  </si>
  <si>
    <t>Cobertura com telha de fibrocimento ondulada, espessura 8 mm, incluindo acessórios, excluindo madeiramento.</t>
  </si>
  <si>
    <t>3.5.2</t>
  </si>
  <si>
    <t>Calha em chapa de aço galvanizado nº24 - desenvolvimento 50cm</t>
  </si>
  <si>
    <t>3.5.3</t>
  </si>
  <si>
    <t>Rufos metálicos #24, desenvolvimento 50cm</t>
  </si>
  <si>
    <t>3.5.4</t>
  </si>
  <si>
    <t>Cobertura da entrada - acrilico fixado em perfil de aluminio</t>
  </si>
  <si>
    <t>3.6</t>
  </si>
  <si>
    <t>IMPERMEABILIZAÇÃO</t>
  </si>
  <si>
    <t>3.6.1</t>
  </si>
  <si>
    <t>Impermeabilização com tinta betuminosa em fundações, baldrames e muros de arrimo, duas demãos</t>
  </si>
  <si>
    <t>3.6.2</t>
  </si>
  <si>
    <t>Manta impermeabilizante a base de asfalto - fornecimento e instalção  - áreas molhadas</t>
  </si>
  <si>
    <t>3.6.3</t>
  </si>
  <si>
    <t>Impermeabilização flexível a base de elastômero para marquises, terraços, calhas, lajes e jardineiras, 3 demãos - barrado externo (h=0,80cm)</t>
  </si>
  <si>
    <t>3.6.4</t>
  </si>
  <si>
    <t>Proteção mecânica de superfície com argamassa de cimento e areia, traço 1:3, e=2 cm</t>
  </si>
  <si>
    <t>3.7</t>
  </si>
  <si>
    <t>ESQUADRIAS DE MADEIRA</t>
  </si>
  <si>
    <t>3.7.1</t>
  </si>
  <si>
    <t>P1 - Porta de madeira compensada lisa para pintura, 0,60x2,10m, incluso aduela 1A, alizar 1A e dobradiça com anel.</t>
  </si>
  <si>
    <t>3.7.2</t>
  </si>
  <si>
    <t>P2 e P3- Porta de madeira compensada lisa para pintura, 0,80x2,10m, incluso aduela 2A, alizar 2A e dobradiça com anel.</t>
  </si>
  <si>
    <t>3.7.3</t>
  </si>
  <si>
    <t>PORTA DE MADEIRA COMPENSADA LISA PARA PINTURA, 90X210X3,5CM, INCLUSO ADUELA 2A, ALIZAR 2A E DOBRADICAS</t>
  </si>
  <si>
    <t>3.7.4</t>
  </si>
  <si>
    <t>P5 - Porta de madeira para banheiro em compensado com laminado texturizado 0,60x1,60m, incluso marco, dobradiças e tarjeta tipo livre/ocupado</t>
  </si>
  <si>
    <t>3.7.5</t>
  </si>
  <si>
    <t>Fechadura com maçaneta tipo alavanca, em poliamida, para porta interna</t>
  </si>
  <si>
    <t>3.8</t>
  </si>
  <si>
    <t>ESQUADRIAS METÁLICAS</t>
  </si>
  <si>
    <t>3.8.1</t>
  </si>
  <si>
    <t>Assento articulado para banho, em alumínio com pintura epóxi de 700 x 450 mm</t>
  </si>
  <si>
    <t>3.8.2</t>
  </si>
  <si>
    <t xml:space="preserve">Barra de apoio reta, para pessoas com mobilidade reduzida, em tubo de aço inoxidável de 1 1/2´ x 800 mm </t>
  </si>
  <si>
    <t>3.8.3</t>
  </si>
  <si>
    <t>Barra de apoio reta, para pessoas com mobilidade reduzida, em tubo de aço inoxidável de 1 1/2´ x 500 mm</t>
  </si>
  <si>
    <t>3.8.4</t>
  </si>
  <si>
    <t>Janela de aluminio basculante, serie25</t>
  </si>
  <si>
    <t>3.8.5</t>
  </si>
  <si>
    <t>Porta veneziana em alumínio anodizado</t>
  </si>
  <si>
    <t>3.8.6</t>
  </si>
  <si>
    <t>PP.04 - PORTA EM FERRO PERFILADO, MEIO VIDRO COM SUBDIVISÕES - ABRIR, 1 FOLHA</t>
  </si>
  <si>
    <t>3.8.7</t>
  </si>
  <si>
    <t>Portão metálico fechamento com tela, inclusive ferragens</t>
  </si>
  <si>
    <t>3.8.8</t>
  </si>
  <si>
    <t>Vidro temperado incolor de 10 mm, inclusive ferragem</t>
  </si>
  <si>
    <t>3.9</t>
  </si>
  <si>
    <t>FORRO</t>
  </si>
  <si>
    <t>3.9.1</t>
  </si>
  <si>
    <t>Forro de gesso em placas 60x60cm, espessura 1,2cm, inclusive fixação com arame</t>
  </si>
  <si>
    <t>3.10</t>
  </si>
  <si>
    <t>REVESTIMENTOS DE PAREDES E TETOS</t>
  </si>
  <si>
    <t>3.10.1</t>
  </si>
  <si>
    <t>Revestimento com cerâmica esmaltada 20x20cm, 1a linha, padrão alto, assentada com argamassa de cimento colante e rejuntamento com cimento branco.</t>
  </si>
  <si>
    <t>3.10.2</t>
  </si>
  <si>
    <t>Chapisco em paredes e tetos - traço 1:3 (cimento e areia), espessura 0,5cm, preparo mecânico</t>
  </si>
  <si>
    <t>3.10.3</t>
  </si>
  <si>
    <t>Emboço paulista (massa única) traço 1:2:8 (cimento, cal e areia), e=1,5cm</t>
  </si>
  <si>
    <t>3.10.4</t>
  </si>
  <si>
    <t xml:space="preserve">Revestimento em placa cerâmica esmaltada para parede interna, de 10 x 10 cm, assentado com argamassa colante industrializada.                                                                                                             </t>
  </si>
  <si>
    <t>3.10.5</t>
  </si>
  <si>
    <t>Revestimento de gesso em paredes internas em blocos de concreto, espessura 0,7cm</t>
  </si>
  <si>
    <t>3.11</t>
  </si>
  <si>
    <t>PISOS INTERNOS / EXTERNO</t>
  </si>
  <si>
    <t>3.11.1</t>
  </si>
  <si>
    <t xml:space="preserve">Piso cimentado E=1,5cm c/argamassa alisado com colher sobre piso existente </t>
  </si>
  <si>
    <t>3.11.2</t>
  </si>
  <si>
    <t>Pavimentação em blocos de concreto sextavado, espessura 6,0 cm, fck 35 mpa, assentados sobre colchão de areia.</t>
  </si>
  <si>
    <t>3.11.3</t>
  </si>
  <si>
    <t>Piso em cerâmica esmaltada 1ª PEI-V, padrão médio, assentada com argamassa colante</t>
  </si>
  <si>
    <t>3.11.4</t>
  </si>
  <si>
    <t>Faixa em policarbonato  para sinalização tátil fotoluminescente, para degraus, comprimento 20cm.</t>
  </si>
  <si>
    <t>3.11.5</t>
  </si>
  <si>
    <t>Rodapé em cerâmica padrão médio pei-4 assentado com argamassa traço 1:4 (cimento e areia)</t>
  </si>
  <si>
    <t>3.11.6</t>
  </si>
  <si>
    <t>Soleira  de marmore branco, largura de 15cm, espessura de 3cm, assentada sobre argamassa traço 1:4 ( cimento e areia)</t>
  </si>
  <si>
    <t>3.11.7</t>
  </si>
  <si>
    <t>PISO VINILICO SEMIFLEXIVEL PADRAO LISO, ESPESSURA 3,2MM, FIXADO COM COLA</t>
  </si>
  <si>
    <t>3.12</t>
  </si>
  <si>
    <t>INSTALAÇÕES HIDRAULICAS</t>
  </si>
  <si>
    <t>3.12.1</t>
  </si>
  <si>
    <t>Rede de água fria</t>
  </si>
  <si>
    <t>3.12.1.2</t>
  </si>
  <si>
    <t>Tubos e conexões</t>
  </si>
  <si>
    <t>3.12.1.2.1</t>
  </si>
  <si>
    <t>Tubo PVC soldável água fria 25mm, inclusive conexões - fornecimento e instalação</t>
  </si>
  <si>
    <t>3.12.1.2.2</t>
  </si>
  <si>
    <t>Tubo PVC soldável água fria 32mm, inclusive conexões - fornecimento e instalação</t>
  </si>
  <si>
    <t>3.12.1.2.3</t>
  </si>
  <si>
    <t>Tubo PVC soldável água fria 50mm, inclusive conexões - fornecimento e instalação</t>
  </si>
  <si>
    <t>3.12.1.2.4</t>
  </si>
  <si>
    <t>Tubo PVC soldável água fria 60mm, inclusive conexões - fornecimento e instalação</t>
  </si>
  <si>
    <t>3.12.1.3</t>
  </si>
  <si>
    <t>Registros e válvulas</t>
  </si>
  <si>
    <t>3.12.1.3.1</t>
  </si>
  <si>
    <t xml:space="preserve">Registro de gaveta, metal amarelo - 1"  </t>
  </si>
  <si>
    <t>3.12.1.3.2</t>
  </si>
  <si>
    <t xml:space="preserve">Registro de gaveta, metal amarelo - 1 1/2"  </t>
  </si>
  <si>
    <t>3.12.1.3.3</t>
  </si>
  <si>
    <t xml:space="preserve">Registro de gaveta, metal amarelo - 2"          </t>
  </si>
  <si>
    <t>3.12.1.3.4</t>
  </si>
  <si>
    <t>Registro gaveta 3/4" com canopla acabamento cromado simples - fornecimento e instalação</t>
  </si>
  <si>
    <t>3.12.1.4</t>
  </si>
  <si>
    <t>Diversos</t>
  </si>
  <si>
    <t>3.12.1.4.1</t>
  </si>
  <si>
    <t>Hidrometro 5,00m3/h, d=3/4" - fornecimento e instalação</t>
  </si>
  <si>
    <t>3.12.1.4.2</t>
  </si>
  <si>
    <t>Chave de bóia</t>
  </si>
  <si>
    <t>3.12.2</t>
  </si>
  <si>
    <t>Rede de esgoto e águas pluviais</t>
  </si>
  <si>
    <t>3.12.2.1</t>
  </si>
  <si>
    <t>3.12.2.1.1</t>
  </si>
  <si>
    <t>Tubo de PVC rígido série R, tipo PxB com anel de borracha, DN= 75 mm, inclusive conexões</t>
  </si>
  <si>
    <t>3.12.2.1.2</t>
  </si>
  <si>
    <t>Tubo de PVC rígido série R, tipo PxB com anel de borracha, DN= 100 mm, inclusive conexões</t>
  </si>
  <si>
    <t>3.12.2.2</t>
  </si>
  <si>
    <t>Caixas e grelhas</t>
  </si>
  <si>
    <t>3.12.2.2.1</t>
  </si>
  <si>
    <t xml:space="preserve">Caixa de inspeção em alvenaria de tijolo maciço 60x60x60cm, revestida  </t>
  </si>
  <si>
    <t>3.12.2.2.2</t>
  </si>
  <si>
    <t>Caixa de inspeção em concreto pré-moldado DN 60mm com tampa h= 60cm - fornecimento e instalação</t>
  </si>
  <si>
    <t>3.12.2.2.3</t>
  </si>
  <si>
    <t>Caixa sifonada de pvc rígido de 150 x 150 x 50 mm, com grelha</t>
  </si>
  <si>
    <t>3.12.3</t>
  </si>
  <si>
    <t>Instalação de gases medicinais</t>
  </si>
  <si>
    <t>3.12.3.1</t>
  </si>
  <si>
    <t>Painel de alarme</t>
  </si>
  <si>
    <t>3.12.3.2</t>
  </si>
  <si>
    <t>Tubo de cobre classe a com conexões 15mm</t>
  </si>
  <si>
    <t>3.12.3.3</t>
  </si>
  <si>
    <t>Válvula retenção - 3/4"</t>
  </si>
  <si>
    <t>3.12.3.4</t>
  </si>
  <si>
    <t>Manômetro de baixa / alta pressão - até 10kgf/cm2</t>
  </si>
  <si>
    <t>3.12.3.5</t>
  </si>
  <si>
    <t>Válvula reguladora de pressão - reg 5 kgf/cm2</t>
  </si>
  <si>
    <t>3.12.4</t>
  </si>
  <si>
    <t>Rede de gás</t>
  </si>
  <si>
    <t>3.12.4.1</t>
  </si>
  <si>
    <t>Entrada completa de gás GLP com 2 cilíndros de 45 kg</t>
  </si>
  <si>
    <t>3.12.4.2</t>
  </si>
  <si>
    <t>Tubo de cobre classe a com conexões 22mm</t>
  </si>
  <si>
    <t>3.12.5</t>
  </si>
  <si>
    <t>Rede de Incêndio</t>
  </si>
  <si>
    <t>3.12.5.1</t>
  </si>
  <si>
    <t xml:space="preserve">Extintor de água pressurizado - AP - 10 l - inclusive suporte parede com carga completa - fornecimento e instalação </t>
  </si>
  <si>
    <t>3.12.5.2</t>
  </si>
  <si>
    <t>Extintor de CO₂ 6kg - fornecimento e instalação</t>
  </si>
  <si>
    <t>3.12.5.3</t>
  </si>
  <si>
    <t>Extintor de pó quimico seco - 4kg</t>
  </si>
  <si>
    <t>3.12.5.4</t>
  </si>
  <si>
    <t>Seta para hidrante/extintor de incêndio</t>
  </si>
  <si>
    <t>3.12.5.5</t>
  </si>
  <si>
    <t>Central de alarme de incêndio até 24 laços</t>
  </si>
  <si>
    <t>3.12.5.6</t>
  </si>
  <si>
    <t>Acionador manual tipo quebra vidro</t>
  </si>
  <si>
    <t>3.12.6</t>
  </si>
  <si>
    <t>Louças e Metais sanitários</t>
  </si>
  <si>
    <t>3.12.6.1</t>
  </si>
  <si>
    <t xml:space="preserve">Bacia sifonada de louça sem tampa, para pessoas com mobilidade reduzida - 6 litros </t>
  </si>
  <si>
    <t>3.12.6.2</t>
  </si>
  <si>
    <t xml:space="preserve">Vaso sanitario com caixa  de descarga acoplada  - louça branca </t>
  </si>
  <si>
    <t>3.12.6.3</t>
  </si>
  <si>
    <t>Cabide de louça branca simples tipo gancho - fornecimento e instalação</t>
  </si>
  <si>
    <t>3.12.6.4</t>
  </si>
  <si>
    <t>Acabamento antivandalismo para válvula de descarga</t>
  </si>
  <si>
    <t>3.12.6.5</t>
  </si>
  <si>
    <t>Conjunto antivandalismo formado de chuveiro e válvula de fechamento automático (água fria ou pré misturada)</t>
  </si>
  <si>
    <t>3.12.6.6</t>
  </si>
  <si>
    <t xml:space="preserve">Cuba de louça de embutir, sem pertences </t>
  </si>
  <si>
    <t>3.12.6.7</t>
  </si>
  <si>
    <t>Cuba aço inoxidável 56,0x33,0x11,5 cm, com sifão em metal cromado 1.1/2x1.1/2", válvula em metal cromado tipo americana 3.1/2"x1.1/2" para pia - fornecimento e instalação</t>
  </si>
  <si>
    <t>3.12.6.8</t>
  </si>
  <si>
    <t>Dispenser papel higiênico - rolão</t>
  </si>
  <si>
    <t>3.12.6.9</t>
  </si>
  <si>
    <t xml:space="preserve">Dispenser toalheiro metálico esmaltado para bobina de 25cm x 50m, sem alavanca </t>
  </si>
  <si>
    <t>3.12.6.10</t>
  </si>
  <si>
    <t>Espelho cristal espessura 4mm, com moldura em alumínio e compensado 6mm plastificado colado</t>
  </si>
  <si>
    <t>3.12.6.11</t>
  </si>
  <si>
    <t>Lavatório de louça individual p/ portadores de deficiência física</t>
  </si>
  <si>
    <t>3.12.6.12</t>
  </si>
  <si>
    <t>Lavatório louça branca s/coluna padrão ,com acessórios cromados.</t>
  </si>
  <si>
    <t>3.12.6.13</t>
  </si>
  <si>
    <t>Saboneteira de louça branca 7,5x15cm - fornecimento e instalação</t>
  </si>
  <si>
    <t>3.12.6.14</t>
  </si>
  <si>
    <t>Saboneteira para sabão líquido</t>
  </si>
  <si>
    <t>3.12.6.15</t>
  </si>
  <si>
    <t>Sifão plastico para lavatório ou pia tipocopo 1 1/4'</t>
  </si>
  <si>
    <t>3.12.6.16</t>
  </si>
  <si>
    <t>Sifão em metal cromado 1x1 1/2 para lavatório.</t>
  </si>
  <si>
    <t>3.12.6.17</t>
  </si>
  <si>
    <t>Tampo para bancada úmida - aço inox nº 18 (18:8)</t>
  </si>
  <si>
    <t>3.12.6.18</t>
  </si>
  <si>
    <t>Granito amendoa  polido para bancada  e= 2,0cm , largura 60cm.</t>
  </si>
  <si>
    <t>3.12.6.19</t>
  </si>
  <si>
    <t>Tanque de aço inoxidável</t>
  </si>
  <si>
    <t>3.12.6.20</t>
  </si>
  <si>
    <t>Torneira clínica de parede</t>
  </si>
  <si>
    <t>3.12.6.21</t>
  </si>
  <si>
    <t>Torneira cromada elétrica</t>
  </si>
  <si>
    <t>3.12.6.22</t>
  </si>
  <si>
    <t xml:space="preserve">Torneira cromada 1/2" ou 3/4 </t>
  </si>
  <si>
    <t>3.12.6.23</t>
  </si>
  <si>
    <t>Torneira de lavagem geral</t>
  </si>
  <si>
    <t>3.12.6.24</t>
  </si>
  <si>
    <t>Válvula de descarga com registro próprio, dn= 1 1/4"</t>
  </si>
  <si>
    <t>3.13</t>
  </si>
  <si>
    <t>INSTALAÇÕES ELÉTRICAS</t>
  </si>
  <si>
    <t>3.13.1</t>
  </si>
  <si>
    <t>Fios e cabos</t>
  </si>
  <si>
    <t>3.13.1.1</t>
  </si>
  <si>
    <t xml:space="preserve">Cabo de cobre de 1,5 mm², isolamento 0,6/1 kv                                                                                                                  </t>
  </si>
  <si>
    <t>3.13.1.2</t>
  </si>
  <si>
    <t>Cabo de cobre de 2,5 mm², isolamento 0,6/1 kv</t>
  </si>
  <si>
    <t>3.13.1.3</t>
  </si>
  <si>
    <t xml:space="preserve">Cabo de cobre de 4,0 mm², isolamento 0,6/1 kv                                              </t>
  </si>
  <si>
    <t>3.13.1.4</t>
  </si>
  <si>
    <t>Cabo 35,00mm² - isolamento para 0,7Kv - classe 4 - flexível</t>
  </si>
  <si>
    <t>3.13.1.5</t>
  </si>
  <si>
    <t>Cabo 70,00mm² - isolamento para 0,7Kv - classe 4 - flexível</t>
  </si>
  <si>
    <t>3.13.1.6</t>
  </si>
  <si>
    <t>CABO TELEFONICO CI-50 10 PARES (USO INTERNO) - FORNECIMENTO E INSTALACÃO</t>
  </si>
  <si>
    <t>3.13.1.7</t>
  </si>
  <si>
    <t>CABO UTP - CATEGORIA 4 E 5 PARES</t>
  </si>
  <si>
    <t>3.13.2</t>
  </si>
  <si>
    <t>Eletrodutos e conexões</t>
  </si>
  <si>
    <t>3.13.2.1</t>
  </si>
  <si>
    <t>Eletroduto de pvc rígido roscavel 3/4", fornecimento e instalação</t>
  </si>
  <si>
    <t>3.13.2.2</t>
  </si>
  <si>
    <t>Eletroduto de pvc rígido roscavel 1", fornecimento e instalação</t>
  </si>
  <si>
    <t>3.13.2.3</t>
  </si>
  <si>
    <t>Eletroduto de pvc rígido roscavel 3", fornecimento e instalação</t>
  </si>
  <si>
    <t>3.13.3</t>
  </si>
  <si>
    <t>Caixas de passagem / quadros</t>
  </si>
  <si>
    <t>3.13.3.1</t>
  </si>
  <si>
    <t xml:space="preserve">Caixa de ferro estâmpada 4´ x 2´ </t>
  </si>
  <si>
    <t>3.13.3.2</t>
  </si>
  <si>
    <t>Caixa de ferro estâmpada 4´ x 4´</t>
  </si>
  <si>
    <t>3.13.3.3</t>
  </si>
  <si>
    <t>Caixa de passagem em chapa metálica 10x10x8cm</t>
  </si>
  <si>
    <t>3.13.3.4</t>
  </si>
  <si>
    <t>Caixa de inspeção de aterramento tipo embutir com tampa e alça</t>
  </si>
  <si>
    <t>3.13.3.5</t>
  </si>
  <si>
    <t>Quadro de distribuição de energia em chapa metálica, de sobrepor, com porta para 32 disjuntores termomagnéticos monopolares, sem dispositivo para chave geral, com barramento trifásico e neutro, fornecimento e instalação</t>
  </si>
  <si>
    <t>3.13.3.6</t>
  </si>
  <si>
    <t>Quadro de distribuição de energia em chapa metálica, de sobrepor, com porta para 24 disjuntores termomagnéticos monopolares, sem dispositivo para chave geral, com barramento trifásico e neutro, fornecimento e instalação</t>
  </si>
  <si>
    <t>3.13.3.7</t>
  </si>
  <si>
    <t xml:space="preserve">Quadro telebrás de embutir de 800 x 800 x 120 mm    </t>
  </si>
  <si>
    <t>3.13.3.12</t>
  </si>
  <si>
    <t>Execução de caixas de passagem</t>
  </si>
  <si>
    <t>3.13.3.12.1</t>
  </si>
  <si>
    <t>Caixa de passagem em alvenaria - escavação e apiloamento</t>
  </si>
  <si>
    <t>3.13.3.12.2</t>
  </si>
  <si>
    <t>Caixa de passagem em alvenaria - lastro de brita (fundo)</t>
  </si>
  <si>
    <t>3.13.3.12.3</t>
  </si>
  <si>
    <t>Caixa de passagem em alvenaria - parede de 1 tijolo, revestida</t>
  </si>
  <si>
    <t>3.13.3.12.4</t>
  </si>
  <si>
    <t>Caixa de passagem em alvenaria - tampa de concreto</t>
  </si>
  <si>
    <t>3.13.3.12.5</t>
  </si>
  <si>
    <t>Forma tábua para concreto em fuanação, c/ reaproveitamento 2x</t>
  </si>
  <si>
    <t>3.13.3.12.6</t>
  </si>
  <si>
    <t>3.13.3.12.7</t>
  </si>
  <si>
    <t>Reaterro apiloado vala c/ material obra</t>
  </si>
  <si>
    <t>3.13.4</t>
  </si>
  <si>
    <t>Disjuntores / Chaves</t>
  </si>
  <si>
    <t>3.13.4.1</t>
  </si>
  <si>
    <t>DISJUNTOR TERMOMAGNÉTICO DIFERENCIAL BIPOLAR - 16A - SENSIBILIDADE 30MA - 230V</t>
  </si>
  <si>
    <t>UN</t>
  </si>
  <si>
    <t>3.13.4.2</t>
  </si>
  <si>
    <t>DISJUNTOR TERMOMAGNÉTICO DIFERENCIAL BIPOLAR - 25A - SENSIBILIDADE 30MA - 240V</t>
  </si>
  <si>
    <t>3.13.4.3</t>
  </si>
  <si>
    <t>DISJUNTOR TERMOMAGNÉTICO DIFERENCIAL BIPOLAR - 32A - SENSIBILIDADE 30MA - 230V</t>
  </si>
  <si>
    <t>3.13.4.4</t>
  </si>
  <si>
    <t>DISJUNTOR CAIXA MOLDADA TRIPOLAR 125A COM DISPARADOR TERMOMAGNÉTICO AJUSTÁVEL</t>
  </si>
  <si>
    <t>3.13.4.5</t>
  </si>
  <si>
    <t>DPS - DISPOSITIVO PROTEÇÃO CONTRA SURTOS 275V - 40KA</t>
  </si>
  <si>
    <t>3.13.4.6</t>
  </si>
  <si>
    <t>INTERRUPTOR SIMPLES DE EMBUTIR 10A/250V 2 TECLAS, COM PLACA - FORNECIMENTO E INSTALACAO</t>
  </si>
  <si>
    <t>3.13.5</t>
  </si>
  <si>
    <t>Para raio</t>
  </si>
  <si>
    <t>3.13.5.1</t>
  </si>
  <si>
    <t>Barra chata de alumínio tipo fita 1/8" x 7/8"</t>
  </si>
  <si>
    <t>3.13.5.2</t>
  </si>
  <si>
    <t xml:space="preserve">Conector split-bolt para cabo de 50,0 mm², latão, com rabicho  </t>
  </si>
  <si>
    <t>3.13.5.3</t>
  </si>
  <si>
    <t>Cabo de cobre nú, para aterramento - 50,00mm²</t>
  </si>
  <si>
    <t>3.13.5.4</t>
  </si>
  <si>
    <t>Haste "copperweld"- 5/8"x3,00m com conector</t>
  </si>
  <si>
    <t>3.13.5.5</t>
  </si>
  <si>
    <t xml:space="preserve">Suporte para isolador roldana tipo sir, padrão telebrás  </t>
  </si>
  <si>
    <t>3.13.6</t>
  </si>
  <si>
    <t>Interruptores, tomadas, iluminação e lógica</t>
  </si>
  <si>
    <t>3.13.6.1</t>
  </si>
  <si>
    <t xml:space="preserve">Tomada 2p+t, 20a 250v, completa           </t>
  </si>
  <si>
    <t>3.13.6.2</t>
  </si>
  <si>
    <t>Tomada RJ 45 para informática com placa</t>
  </si>
  <si>
    <t>3.13.6.3</t>
  </si>
  <si>
    <t>Tomada simples de embutir - 110/220V</t>
  </si>
  <si>
    <t>3.13.6.4</t>
  </si>
  <si>
    <t>Ponto de tomada para telefone, com tomada padrão TELEBRAS em caixa de PVC com placa, eletroduto de PVC rígido e fiação até a caixa de distribuição do pavimento</t>
  </si>
  <si>
    <t>3.13.6.5</t>
  </si>
  <si>
    <t xml:space="preserve">Ponto seco para telefone / televisão- caixa 4"x4"       </t>
  </si>
  <si>
    <t>3.13.6.6</t>
  </si>
  <si>
    <t xml:space="preserve">Lâmpada fluorescente 32W      </t>
  </si>
  <si>
    <t>3.13.6.7</t>
  </si>
  <si>
    <t>Luminária de embutir em calha fechada para 2 lâmpadas fluorescentes de 26/32/40w</t>
  </si>
  <si>
    <t>3.13.6.8</t>
  </si>
  <si>
    <t>Luminária para unidade centralizada de sobrepor completa com lâmpada fluorescente compacta de 15 w</t>
  </si>
  <si>
    <t>3.13.6.9</t>
  </si>
  <si>
    <t xml:space="preserve">Reator eletrônico de alto fator de potência com partida instantânea, para duas lâmpadas fluorescentes tubulares, base bipino bilateral, 26/32 w - 127 v / 220 v </t>
  </si>
  <si>
    <t>3.13.6.10</t>
  </si>
  <si>
    <t>Patch panel de 24 portas - categoria 6</t>
  </si>
  <si>
    <t>3.13.6.11</t>
  </si>
  <si>
    <t>Rack fechado padrão metálico, 19 x 20 Us x 470 mm</t>
  </si>
  <si>
    <t>3.13.7</t>
  </si>
  <si>
    <t>Instalações Mecânicas</t>
  </si>
  <si>
    <t>3.13.7.1</t>
  </si>
  <si>
    <t>Grelha alumínio dupla moldura</t>
  </si>
  <si>
    <t>3.14</t>
  </si>
  <si>
    <t>PINTURA</t>
  </si>
  <si>
    <t>3.14.1</t>
  </si>
  <si>
    <t>Pintura latex acrílica, duas demãos</t>
  </si>
  <si>
    <t>3.14.2</t>
  </si>
  <si>
    <t>Emassamento com massa  PVA, duas demãos</t>
  </si>
  <si>
    <t>3.14.3</t>
  </si>
  <si>
    <t>Pintura esmalte alto brilho, duas demãos, para estrutura metalica</t>
  </si>
  <si>
    <t>3.14.4</t>
  </si>
  <si>
    <t>Pintura esmalte acetinado para madeira, duas demãos, incluso aparelhamento com fundo nivelador branco fosco</t>
  </si>
  <si>
    <t>SERVIÇOS COMPLEMENTARES</t>
  </si>
  <si>
    <t>4.1</t>
  </si>
  <si>
    <t>Limpeza e regularização de áreas para ajardinamento (jardins e canteiros</t>
  </si>
  <si>
    <t>4.2</t>
  </si>
  <si>
    <t>Sl -13 Sinalização de ambientes 540x200mm parede/porta.</t>
  </si>
  <si>
    <t>4.3</t>
  </si>
  <si>
    <t>Sl -10 Placa sinalização de ambiente 500x700mm (parede esterna).</t>
  </si>
  <si>
    <t>4.4</t>
  </si>
  <si>
    <t>Painéis fotográficos</t>
  </si>
  <si>
    <t>4.5</t>
  </si>
  <si>
    <t>Limpeza final da obra</t>
  </si>
  <si>
    <t>4.6</t>
  </si>
  <si>
    <t>ABRIGO PARA LIXO EM ALVENARIA - REVESTIMENTO EXTERNO COM ARGAMASSA E INTERNO COM AZULEJOS</t>
  </si>
  <si>
    <t>4.7</t>
  </si>
  <si>
    <t>SI-12 TOTEM DE IDENTIFICAÇÃO</t>
  </si>
  <si>
    <t xml:space="preserve">TOTAL (R$)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</si>
</sst>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.5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name val="Calibri"/>
      <family val="2"/>
    </font>
    <font>
      <sz val="13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20" fillId="0" borderId="0" xfId="50" applyFont="1" applyAlignment="1">
      <alignment horizontal="left" vertical="center"/>
      <protection/>
    </xf>
    <xf numFmtId="0" fontId="20" fillId="0" borderId="0" xfId="50" applyFont="1" applyAlignment="1">
      <alignment horizontal="left" vertical="center" wrapText="1"/>
      <protection/>
    </xf>
    <xf numFmtId="0" fontId="20" fillId="0" borderId="0" xfId="50" applyFont="1" applyAlignment="1">
      <alignment horizontal="center" vertical="center"/>
      <protection/>
    </xf>
    <xf numFmtId="0" fontId="20" fillId="0" borderId="0" xfId="50" applyFont="1" applyAlignment="1">
      <alignment vertical="center" wrapText="1"/>
      <protection/>
    </xf>
    <xf numFmtId="0" fontId="21" fillId="0" borderId="0" xfId="50" applyFont="1" applyAlignment="1">
      <alignment vertical="center"/>
      <protection/>
    </xf>
    <xf numFmtId="0" fontId="20" fillId="0" borderId="0" xfId="50" applyFont="1" applyFill="1" applyAlignment="1">
      <alignment vertical="center"/>
      <protection/>
    </xf>
    <xf numFmtId="165" fontId="20" fillId="0" borderId="0" xfId="65" applyNumberFormat="1" applyFont="1" applyFill="1" applyBorder="1" applyAlignment="1" applyProtection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50" applyFont="1" applyBorder="1" applyAlignment="1">
      <alignment horizontal="center" vertical="center"/>
      <protection/>
    </xf>
    <xf numFmtId="0" fontId="24" fillId="0" borderId="0" xfId="50" applyFont="1" applyAlignment="1">
      <alignment horizontal="left" vertical="center"/>
      <protection/>
    </xf>
    <xf numFmtId="0" fontId="26" fillId="0" borderId="0" xfId="50" applyFont="1" applyAlignment="1">
      <alignment horizontal="center" vertical="center"/>
      <protection/>
    </xf>
    <xf numFmtId="0" fontId="25" fillId="0" borderId="0" xfId="50" applyFont="1" applyFill="1" applyBorder="1" applyAlignment="1">
      <alignment horizontal="left" vertical="top" wrapText="1"/>
      <protection/>
    </xf>
    <xf numFmtId="0" fontId="15" fillId="0" borderId="0" xfId="50" applyFont="1" applyFill="1" applyBorder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1" fillId="0" borderId="0" xfId="50" applyFont="1" applyFill="1" applyBorder="1" applyAlignment="1">
      <alignment horizontal="left" vertical="center" wrapText="1"/>
      <protection/>
    </xf>
    <xf numFmtId="0" fontId="32" fillId="0" borderId="0" xfId="50" applyFont="1" applyFill="1" applyBorder="1" applyAlignment="1">
      <alignment horizontal="left" vertical="center" wrapText="1"/>
      <protection/>
    </xf>
    <xf numFmtId="0" fontId="32" fillId="0" borderId="0" xfId="50" applyFont="1" applyFill="1" applyBorder="1" applyAlignment="1">
      <alignment horizontal="right" vertical="center" wrapText="1"/>
      <protection/>
    </xf>
    <xf numFmtId="0" fontId="27" fillId="24" borderId="10" xfId="50" applyFont="1" applyFill="1" applyBorder="1" applyAlignment="1">
      <alignment horizontal="left" vertical="center"/>
      <protection/>
    </xf>
    <xf numFmtId="0" fontId="27" fillId="24" borderId="11" xfId="50" applyFont="1" applyFill="1" applyBorder="1" applyAlignment="1">
      <alignment horizontal="left" vertical="center" wrapText="1"/>
      <protection/>
    </xf>
    <xf numFmtId="0" fontId="30" fillId="24" borderId="11" xfId="50" applyFont="1" applyFill="1" applyBorder="1" applyAlignment="1">
      <alignment horizontal="center" vertical="center"/>
      <protection/>
    </xf>
    <xf numFmtId="2" fontId="30" fillId="24" borderId="11" xfId="50" applyNumberFormat="1" applyFont="1" applyFill="1" applyBorder="1" applyAlignment="1">
      <alignment horizontal="center" vertical="center"/>
      <protection/>
    </xf>
    <xf numFmtId="4" fontId="30" fillId="24" borderId="11" xfId="50" applyNumberFormat="1" applyFont="1" applyFill="1" applyBorder="1" applyAlignment="1">
      <alignment horizontal="center" vertical="center"/>
      <protection/>
    </xf>
    <xf numFmtId="4" fontId="27" fillId="24" borderId="11" xfId="50" applyNumberFormat="1" applyFont="1" applyFill="1" applyBorder="1" applyAlignment="1">
      <alignment horizontal="center" vertical="center"/>
      <protection/>
    </xf>
    <xf numFmtId="165" fontId="20" fillId="0" borderId="0" xfId="50" applyNumberFormat="1" applyFont="1" applyAlignment="1">
      <alignment vertical="center" wrapText="1"/>
      <protection/>
    </xf>
    <xf numFmtId="4" fontId="21" fillId="0" borderId="0" xfId="50" applyNumberFormat="1" applyFont="1" applyAlignment="1">
      <alignment vertical="center"/>
      <protection/>
    </xf>
    <xf numFmtId="4" fontId="20" fillId="0" borderId="0" xfId="50" applyNumberFormat="1" applyFont="1" applyAlignment="1">
      <alignment vertical="center"/>
      <protection/>
    </xf>
    <xf numFmtId="164" fontId="20" fillId="0" borderId="0" xfId="50" applyNumberFormat="1" applyFont="1" applyAlignment="1">
      <alignment vertical="center"/>
      <protection/>
    </xf>
    <xf numFmtId="0" fontId="30" fillId="0" borderId="12" xfId="49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>
      <alignment horizontal="center" vertical="center"/>
    </xf>
    <xf numFmtId="4" fontId="30" fillId="0" borderId="13" xfId="65" applyNumberFormat="1" applyFont="1" applyFill="1" applyBorder="1" applyAlignment="1" applyProtection="1">
      <alignment horizontal="center" vertical="center"/>
      <protection/>
    </xf>
    <xf numFmtId="4" fontId="30" fillId="0" borderId="13" xfId="49" applyNumberFormat="1" applyFont="1" applyFill="1" applyBorder="1" applyAlignment="1">
      <alignment horizontal="center" vertical="center"/>
      <protection/>
    </xf>
    <xf numFmtId="0" fontId="22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20" fillId="0" borderId="0" xfId="50" applyNumberFormat="1" applyFont="1" applyBorder="1" applyAlignment="1">
      <alignment vertical="center" wrapText="1"/>
      <protection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4" fontId="30" fillId="0" borderId="14" xfId="65" applyNumberFormat="1" applyFont="1" applyFill="1" applyBorder="1" applyAlignment="1" applyProtection="1">
      <alignment horizontal="center" vertical="center"/>
      <protection/>
    </xf>
    <xf numFmtId="0" fontId="27" fillId="24" borderId="11" xfId="50" applyFont="1" applyFill="1" applyBorder="1" applyAlignment="1">
      <alignment horizontal="center" vertical="center"/>
      <protection/>
    </xf>
    <xf numFmtId="165" fontId="27" fillId="24" borderId="11" xfId="55" applyNumberFormat="1" applyFont="1" applyFill="1" applyBorder="1" applyAlignment="1" applyProtection="1">
      <alignment horizontal="center" vertical="center"/>
      <protection/>
    </xf>
    <xf numFmtId="0" fontId="23" fillId="0" borderId="0" xfId="50" applyFont="1" applyAlignment="1">
      <alignment vertical="center"/>
      <protection/>
    </xf>
    <xf numFmtId="0" fontId="30" fillId="0" borderId="15" xfId="0" applyFont="1" applyBorder="1" applyAlignment="1">
      <alignment horizontal="left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4" fontId="30" fillId="0" borderId="15" xfId="65" applyNumberFormat="1" applyFont="1" applyFill="1" applyBorder="1" applyAlignment="1" applyProtection="1">
      <alignment horizontal="center" vertical="center"/>
      <protection/>
    </xf>
    <xf numFmtId="165" fontId="20" fillId="0" borderId="0" xfId="50" applyNumberFormat="1" applyFont="1" applyAlignment="1">
      <alignment horizontal="left" vertical="center" wrapText="1"/>
      <protection/>
    </xf>
    <xf numFmtId="4" fontId="21" fillId="0" borderId="0" xfId="50" applyNumberFormat="1" applyFont="1" applyAlignment="1">
      <alignment horizontal="left" vertical="center" wrapText="1"/>
      <protection/>
    </xf>
    <xf numFmtId="4" fontId="20" fillId="0" borderId="0" xfId="50" applyNumberFormat="1" applyFont="1" applyAlignment="1">
      <alignment horizontal="left" vertical="center" wrapText="1"/>
      <protection/>
    </xf>
    <xf numFmtId="0" fontId="22" fillId="25" borderId="0" xfId="0" applyFont="1" applyFill="1" applyAlignment="1">
      <alignment horizontal="left" vertical="center" wrapText="1"/>
    </xf>
    <xf numFmtId="165" fontId="20" fillId="0" borderId="0" xfId="65" applyNumberFormat="1" applyFont="1" applyFill="1" applyBorder="1" applyAlignment="1" applyProtection="1">
      <alignment horizontal="left" vertical="center" wrapText="1"/>
      <protection/>
    </xf>
    <xf numFmtId="164" fontId="20" fillId="0" borderId="0" xfId="50" applyNumberFormat="1" applyFont="1" applyAlignment="1">
      <alignment horizontal="left" vertical="center" wrapText="1"/>
      <protection/>
    </xf>
    <xf numFmtId="0" fontId="30" fillId="0" borderId="13" xfId="55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vertical="center"/>
    </xf>
    <xf numFmtId="165" fontId="27" fillId="24" borderId="11" xfId="50" applyNumberFormat="1" applyFont="1" applyFill="1" applyBorder="1" applyAlignment="1">
      <alignment horizontal="center" vertical="center"/>
      <protection/>
    </xf>
    <xf numFmtId="165" fontId="33" fillId="0" borderId="0" xfId="50" applyNumberFormat="1" applyFont="1" applyAlignment="1">
      <alignment vertical="center" wrapText="1"/>
      <protection/>
    </xf>
    <xf numFmtId="4" fontId="33" fillId="0" borderId="0" xfId="50" applyNumberFormat="1" applyFont="1" applyAlignment="1">
      <alignment vertical="center"/>
      <protection/>
    </xf>
    <xf numFmtId="0" fontId="33" fillId="0" borderId="0" xfId="50" applyFont="1" applyAlignment="1">
      <alignment vertical="center"/>
      <protection/>
    </xf>
    <xf numFmtId="165" fontId="33" fillId="0" borderId="0" xfId="65" applyNumberFormat="1" applyFont="1" applyFill="1" applyBorder="1" applyAlignment="1" applyProtection="1">
      <alignment vertical="center"/>
      <protection/>
    </xf>
    <xf numFmtId="164" fontId="33" fillId="0" borderId="0" xfId="50" applyNumberFormat="1" applyFont="1" applyAlignment="1">
      <alignment vertical="center"/>
      <protection/>
    </xf>
    <xf numFmtId="0" fontId="34" fillId="25" borderId="0" xfId="0" applyFont="1" applyFill="1" applyAlignment="1">
      <alignment vertical="center"/>
    </xf>
    <xf numFmtId="0" fontId="27" fillId="0" borderId="16" xfId="49" applyFont="1" applyFill="1" applyBorder="1" applyAlignment="1">
      <alignment horizontal="left" vertical="center"/>
      <protection/>
    </xf>
    <xf numFmtId="0" fontId="27" fillId="0" borderId="13" xfId="0" applyFont="1" applyFill="1" applyBorder="1" applyAlignment="1">
      <alignment horizontal="left" vertical="center" wrapText="1"/>
    </xf>
    <xf numFmtId="165" fontId="35" fillId="0" borderId="0" xfId="50" applyNumberFormat="1" applyFont="1" applyAlignment="1">
      <alignment vertical="center" wrapText="1"/>
      <protection/>
    </xf>
    <xf numFmtId="0" fontId="35" fillId="0" borderId="0" xfId="50" applyFont="1" applyAlignment="1">
      <alignment vertical="center"/>
      <protection/>
    </xf>
    <xf numFmtId="0" fontId="35" fillId="0" borderId="0" xfId="50" applyFont="1" applyFill="1" applyAlignment="1">
      <alignment vertical="center"/>
      <protection/>
    </xf>
    <xf numFmtId="0" fontId="35" fillId="25" borderId="0" xfId="0" applyFont="1" applyFill="1" applyAlignment="1">
      <alignment vertical="center"/>
    </xf>
    <xf numFmtId="0" fontId="30" fillId="0" borderId="16" xfId="49" applyFont="1" applyFill="1" applyBorder="1" applyAlignment="1">
      <alignment horizontal="left" vertical="center"/>
      <protection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NumberFormat="1" applyFont="1" applyFill="1" applyBorder="1" applyAlignment="1">
      <alignment horizontal="center" vertical="center"/>
    </xf>
    <xf numFmtId="165" fontId="20" fillId="0" borderId="0" xfId="50" applyNumberFormat="1" applyFont="1" applyFill="1" applyAlignment="1">
      <alignment vertical="center" wrapText="1"/>
      <protection/>
    </xf>
    <xf numFmtId="4" fontId="21" fillId="0" borderId="0" xfId="50" applyNumberFormat="1" applyFont="1" applyFill="1" applyAlignment="1">
      <alignment vertical="center"/>
      <protection/>
    </xf>
    <xf numFmtId="4" fontId="20" fillId="0" borderId="0" xfId="50" applyNumberFormat="1" applyFont="1" applyFill="1" applyAlignment="1">
      <alignment vertical="center"/>
      <protection/>
    </xf>
    <xf numFmtId="164" fontId="20" fillId="0" borderId="0" xfId="50" applyNumberFormat="1" applyFont="1" applyFill="1" applyAlignment="1">
      <alignment vertical="center"/>
      <protection/>
    </xf>
    <xf numFmtId="0" fontId="27" fillId="24" borderId="10" xfId="49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vertical="center" wrapText="1"/>
    </xf>
    <xf numFmtId="165" fontId="20" fillId="19" borderId="0" xfId="50" applyNumberFormat="1" applyFont="1" applyFill="1" applyAlignment="1">
      <alignment vertical="center" wrapText="1"/>
      <protection/>
    </xf>
    <xf numFmtId="4" fontId="21" fillId="19" borderId="0" xfId="50" applyNumberFormat="1" applyFont="1" applyFill="1" applyAlignment="1">
      <alignment vertical="center"/>
      <protection/>
    </xf>
    <xf numFmtId="4" fontId="20" fillId="19" borderId="0" xfId="50" applyNumberFormat="1" applyFont="1" applyFill="1" applyAlignment="1">
      <alignment vertical="center"/>
      <protection/>
    </xf>
    <xf numFmtId="0" fontId="22" fillId="19" borderId="0" xfId="0" applyFont="1" applyFill="1" applyAlignment="1">
      <alignment vertical="center"/>
    </xf>
    <xf numFmtId="165" fontId="20" fillId="19" borderId="0" xfId="65" applyNumberFormat="1" applyFont="1" applyFill="1" applyBorder="1" applyAlignment="1" applyProtection="1">
      <alignment vertical="center"/>
      <protection/>
    </xf>
    <xf numFmtId="164" fontId="20" fillId="19" borderId="0" xfId="50" applyNumberFormat="1" applyFont="1" applyFill="1" applyAlignment="1">
      <alignment vertical="center"/>
      <protection/>
    </xf>
    <xf numFmtId="4" fontId="35" fillId="0" borderId="0" xfId="50" applyNumberFormat="1" applyFont="1" applyAlignment="1">
      <alignment vertical="center"/>
      <protection/>
    </xf>
    <xf numFmtId="0" fontId="0" fillId="19" borderId="0" xfId="0" applyFill="1" applyAlignment="1">
      <alignment vertical="center"/>
    </xf>
    <xf numFmtId="0" fontId="30" fillId="0" borderId="15" xfId="0" applyFont="1" applyFill="1" applyBorder="1" applyAlignment="1">
      <alignment vertical="center" wrapText="1"/>
    </xf>
    <xf numFmtId="4" fontId="21" fillId="19" borderId="0" xfId="50" applyNumberFormat="1" applyFont="1" applyFill="1" applyBorder="1" applyAlignment="1">
      <alignment vertical="center"/>
      <protection/>
    </xf>
    <xf numFmtId="4" fontId="20" fillId="19" borderId="0" xfId="50" applyNumberFormat="1" applyFont="1" applyFill="1" applyBorder="1" applyAlignment="1">
      <alignment vertical="center"/>
      <protection/>
    </xf>
    <xf numFmtId="0" fontId="22" fillId="19" borderId="0" xfId="0" applyFont="1" applyFill="1" applyBorder="1" applyAlignment="1">
      <alignment vertical="center"/>
    </xf>
    <xf numFmtId="164" fontId="20" fillId="19" borderId="0" xfId="50" applyNumberFormat="1" applyFont="1" applyFill="1" applyBorder="1" applyAlignment="1">
      <alignment vertical="center"/>
      <protection/>
    </xf>
    <xf numFmtId="165" fontId="36" fillId="0" borderId="0" xfId="50" applyNumberFormat="1" applyFont="1" applyAlignment="1">
      <alignment vertical="center" wrapText="1"/>
      <protection/>
    </xf>
    <xf numFmtId="0" fontId="27" fillId="0" borderId="15" xfId="49" applyFont="1" applyFill="1" applyBorder="1" applyAlignment="1">
      <alignment horizontal="left" vertical="center" wrapText="1"/>
      <protection/>
    </xf>
    <xf numFmtId="0" fontId="30" fillId="0" borderId="15" xfId="49" applyNumberFormat="1" applyFont="1" applyFill="1" applyBorder="1" applyAlignment="1">
      <alignment horizontal="center" vertical="center"/>
      <protection/>
    </xf>
    <xf numFmtId="4" fontId="30" fillId="0" borderId="15" xfId="49" applyNumberFormat="1" applyFont="1" applyFill="1" applyBorder="1" applyAlignment="1">
      <alignment horizontal="center" vertical="center"/>
      <protection/>
    </xf>
    <xf numFmtId="0" fontId="30" fillId="0" borderId="17" xfId="49" applyFont="1" applyFill="1" applyBorder="1" applyAlignment="1">
      <alignment horizontal="left" vertical="center"/>
      <protection/>
    </xf>
    <xf numFmtId="0" fontId="30" fillId="0" borderId="17" xfId="49" applyFont="1" applyFill="1" applyBorder="1" applyAlignment="1">
      <alignment horizontal="left" vertical="top" wrapText="1"/>
      <protection/>
    </xf>
    <xf numFmtId="0" fontId="30" fillId="0" borderId="14" xfId="0" applyFont="1" applyFill="1" applyBorder="1" applyAlignment="1">
      <alignment horizontal="left" vertical="top" wrapText="1"/>
    </xf>
    <xf numFmtId="0" fontId="30" fillId="0" borderId="14" xfId="0" applyNumberFormat="1" applyFont="1" applyFill="1" applyBorder="1" applyAlignment="1">
      <alignment horizontal="center" vertical="top" wrapText="1"/>
    </xf>
    <xf numFmtId="4" fontId="30" fillId="0" borderId="14" xfId="65" applyNumberFormat="1" applyFont="1" applyFill="1" applyBorder="1" applyAlignment="1" applyProtection="1">
      <alignment horizontal="center" vertical="top" wrapText="1"/>
      <protection/>
    </xf>
    <xf numFmtId="4" fontId="30" fillId="0" borderId="13" xfId="49" applyNumberFormat="1" applyFont="1" applyFill="1" applyBorder="1" applyAlignment="1">
      <alignment horizontal="center" vertical="top" wrapText="1"/>
      <protection/>
    </xf>
    <xf numFmtId="4" fontId="30" fillId="0" borderId="13" xfId="65" applyNumberFormat="1" applyFont="1" applyFill="1" applyBorder="1" applyAlignment="1" applyProtection="1">
      <alignment horizontal="center" vertical="top" wrapText="1"/>
      <protection/>
    </xf>
    <xf numFmtId="165" fontId="20" fillId="0" borderId="0" xfId="50" applyNumberFormat="1" applyFont="1" applyAlignment="1">
      <alignment vertical="top" wrapText="1"/>
      <protection/>
    </xf>
    <xf numFmtId="4" fontId="21" fillId="0" borderId="0" xfId="50" applyNumberFormat="1" applyFont="1" applyAlignment="1">
      <alignment vertical="top" wrapText="1"/>
      <protection/>
    </xf>
    <xf numFmtId="4" fontId="20" fillId="0" borderId="0" xfId="50" applyNumberFormat="1" applyFont="1" applyAlignment="1">
      <alignment vertical="top" wrapText="1"/>
      <protection/>
    </xf>
    <xf numFmtId="0" fontId="22" fillId="25" borderId="0" xfId="0" applyFont="1" applyFill="1" applyAlignment="1">
      <alignment vertical="top" wrapText="1"/>
    </xf>
    <xf numFmtId="165" fontId="20" fillId="0" borderId="0" xfId="65" applyNumberFormat="1" applyFont="1" applyFill="1" applyBorder="1" applyAlignment="1" applyProtection="1">
      <alignment vertical="top" wrapText="1"/>
      <protection/>
    </xf>
    <xf numFmtId="164" fontId="20" fillId="0" borderId="0" xfId="50" applyNumberFormat="1" applyFont="1" applyAlignment="1">
      <alignment vertical="top" wrapText="1"/>
      <protection/>
    </xf>
    <xf numFmtId="0" fontId="30" fillId="0" borderId="18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left" vertical="center" wrapText="1"/>
    </xf>
    <xf numFmtId="4" fontId="30" fillId="0" borderId="20" xfId="65" applyNumberFormat="1" applyFont="1" applyFill="1" applyBorder="1" applyAlignment="1" applyProtection="1">
      <alignment horizontal="center" vertical="center"/>
      <protection/>
    </xf>
    <xf numFmtId="0" fontId="30" fillId="16" borderId="21" xfId="50" applyFont="1" applyFill="1" applyBorder="1" applyAlignment="1">
      <alignment horizontal="center" vertical="center"/>
      <protection/>
    </xf>
    <xf numFmtId="2" fontId="30" fillId="16" borderId="21" xfId="50" applyNumberFormat="1" applyFont="1" applyFill="1" applyBorder="1" applyAlignment="1">
      <alignment horizontal="center" vertical="center"/>
      <protection/>
    </xf>
    <xf numFmtId="4" fontId="30" fillId="16" borderId="21" xfId="50" applyNumberFormat="1" applyFont="1" applyFill="1" applyBorder="1" applyAlignment="1">
      <alignment horizontal="center" vertical="center"/>
      <protection/>
    </xf>
    <xf numFmtId="4" fontId="27" fillId="16" borderId="21" xfId="50" applyNumberFormat="1" applyFont="1" applyFill="1" applyBorder="1" applyAlignment="1">
      <alignment horizontal="center" vertical="center"/>
      <protection/>
    </xf>
    <xf numFmtId="165" fontId="37" fillId="0" borderId="0" xfId="50" applyNumberFormat="1" applyFont="1" applyAlignment="1">
      <alignment vertical="center" wrapText="1"/>
      <protection/>
    </xf>
    <xf numFmtId="4" fontId="38" fillId="0" borderId="0" xfId="50" applyNumberFormat="1" applyFont="1" applyAlignment="1">
      <alignment vertical="center"/>
      <protection/>
    </xf>
    <xf numFmtId="4" fontId="37" fillId="0" borderId="0" xfId="50" applyNumberFormat="1" applyFont="1" applyAlignment="1">
      <alignment vertical="center"/>
      <protection/>
    </xf>
    <xf numFmtId="0" fontId="37" fillId="0" borderId="0" xfId="50" applyFont="1" applyAlignment="1">
      <alignment vertical="center"/>
      <protection/>
    </xf>
    <xf numFmtId="165" fontId="37" fillId="0" borderId="0" xfId="65" applyNumberFormat="1" applyFont="1" applyFill="1" applyBorder="1" applyAlignment="1" applyProtection="1">
      <alignment vertical="center"/>
      <protection/>
    </xf>
    <xf numFmtId="164" fontId="37" fillId="0" borderId="0" xfId="50" applyNumberFormat="1" applyFont="1" applyAlignment="1">
      <alignment vertical="center"/>
      <protection/>
    </xf>
    <xf numFmtId="0" fontId="30" fillId="0" borderId="0" xfId="50" applyFont="1" applyAlignment="1">
      <alignment horizontal="left" vertical="center"/>
      <protection/>
    </xf>
    <xf numFmtId="0" fontId="30" fillId="0" borderId="0" xfId="50" applyFont="1" applyAlignment="1">
      <alignment horizontal="left" vertical="center" wrapText="1"/>
      <protection/>
    </xf>
    <xf numFmtId="0" fontId="30" fillId="0" borderId="0" xfId="50" applyFont="1" applyAlignment="1">
      <alignment horizontal="center" vertical="center"/>
      <protection/>
    </xf>
    <xf numFmtId="164" fontId="20" fillId="0" borderId="0" xfId="65" applyFont="1" applyFill="1" applyBorder="1" applyAlignment="1" applyProtection="1">
      <alignment horizontal="center" vertical="center"/>
      <protection/>
    </xf>
    <xf numFmtId="164" fontId="20" fillId="0" borderId="0" xfId="50" applyNumberFormat="1" applyFont="1" applyAlignment="1">
      <alignment horizontal="center" vertical="center"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15" fillId="0" borderId="0" xfId="50" applyFont="1" applyFill="1" applyBorder="1" applyAlignment="1">
      <alignment horizontal="left" vertical="center"/>
      <protection/>
    </xf>
    <xf numFmtId="0" fontId="15" fillId="0" borderId="0" xfId="50" applyFont="1" applyFill="1" applyBorder="1" applyAlignment="1">
      <alignment horizontal="left" vertical="top" wrapText="1"/>
      <protection/>
    </xf>
    <xf numFmtId="0" fontId="27" fillId="0" borderId="22" xfId="49" applyFont="1" applyFill="1" applyBorder="1" applyAlignment="1">
      <alignment horizontal="center" vertical="center" wrapText="1"/>
      <protection/>
    </xf>
    <xf numFmtId="0" fontId="27" fillId="0" borderId="21" xfId="49" applyFont="1" applyFill="1" applyBorder="1" applyAlignment="1">
      <alignment horizontal="center" vertical="center" wrapText="1"/>
      <protection/>
    </xf>
    <xf numFmtId="0" fontId="27" fillId="0" borderId="21" xfId="49" applyNumberFormat="1" applyFont="1" applyFill="1" applyBorder="1" applyAlignment="1">
      <alignment horizontal="center" vertical="center"/>
      <protection/>
    </xf>
    <xf numFmtId="4" fontId="27" fillId="0" borderId="21" xfId="49" applyNumberFormat="1" applyFont="1" applyFill="1" applyBorder="1" applyAlignment="1">
      <alignment horizontal="center" vertical="center" wrapText="1"/>
      <protection/>
    </xf>
    <xf numFmtId="4" fontId="27" fillId="0" borderId="23" xfId="49" applyNumberFormat="1" applyFont="1" applyFill="1" applyBorder="1" applyAlignment="1">
      <alignment horizontal="center" vertical="center" wrapText="1"/>
      <protection/>
    </xf>
    <xf numFmtId="0" fontId="27" fillId="16" borderId="22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CEESCCB" xfId="49"/>
    <cellStyle name="Normal_QCI E CRONOGRAMA GERAL - Área 2 - Rev. 04" xfId="50"/>
    <cellStyle name="Nota" xfId="51"/>
    <cellStyle name="Percent" xfId="52"/>
    <cellStyle name="Saída" xfId="53"/>
    <cellStyle name="Comma [0]" xfId="54"/>
    <cellStyle name="Separador de milhares_QCI E CRONOGRAMA GERAL - Área 2 - Rev. 0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66675</xdr:rowOff>
    </xdr:from>
    <xdr:to>
      <xdr:col>1</xdr:col>
      <xdr:colOff>342900</xdr:colOff>
      <xdr:row>17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762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9"/>
  <sheetViews>
    <sheetView showZeros="0" tabSelected="1" view="pageBreakPreview" zoomScale="80" zoomScaleNormal="80" zoomScaleSheetLayoutView="80" zoomScalePageLayoutView="0" workbookViewId="0" topLeftCell="A1">
      <pane ySplit="11" topLeftCell="A14" activePane="bottomLeft" state="frozen"/>
      <selection pane="topLeft" activeCell="A1" sqref="A1"/>
      <selection pane="bottomLeft" activeCell="A19" sqref="A19:B19"/>
    </sheetView>
  </sheetViews>
  <sheetFormatPr defaultColWidth="9.140625" defaultRowHeight="15"/>
  <cols>
    <col min="1" max="1" width="11.28125" style="1" customWidth="1"/>
    <col min="2" max="2" width="55.57421875" style="2" customWidth="1"/>
    <col min="3" max="3" width="8.57421875" style="3" customWidth="1"/>
    <col min="4" max="4" width="11.00390625" style="3" customWidth="1"/>
    <col min="5" max="5" width="10.57421875" style="3" customWidth="1"/>
    <col min="6" max="6" width="15.57421875" style="3" customWidth="1"/>
    <col min="7" max="7" width="29.57421875" style="4" customWidth="1"/>
    <col min="8" max="8" width="12.421875" style="5" customWidth="1"/>
    <col min="9" max="9" width="10.421875" style="6" customWidth="1"/>
    <col min="10" max="11" width="9.140625" style="6" customWidth="1"/>
    <col min="12" max="12" width="11.140625" style="7" customWidth="1"/>
    <col min="13" max="13" width="12.421875" style="6" customWidth="1"/>
    <col min="14" max="29" width="9.140625" style="6" customWidth="1"/>
    <col min="30" max="255" width="9.140625" style="8" customWidth="1"/>
  </cols>
  <sheetData>
    <row r="1" spans="1:29" s="17" customFormat="1" ht="12" hidden="1">
      <c r="A1" s="9"/>
      <c r="B1" s="10"/>
      <c r="C1" s="11"/>
      <c r="D1" s="12"/>
      <c r="E1" s="11"/>
      <c r="F1" s="11"/>
      <c r="G1" s="13"/>
      <c r="H1" s="14"/>
      <c r="I1" s="15"/>
      <c r="J1" s="15"/>
      <c r="K1" s="15"/>
      <c r="L1" s="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6"/>
      <c r="AC1" s="16"/>
    </row>
    <row r="2" spans="1:29" s="17" customFormat="1" ht="12" hidden="1">
      <c r="A2" s="9"/>
      <c r="B2" s="10"/>
      <c r="C2" s="11"/>
      <c r="D2" s="12"/>
      <c r="E2" s="11"/>
      <c r="F2" s="11"/>
      <c r="G2" s="13"/>
      <c r="H2" s="14"/>
      <c r="I2" s="15"/>
      <c r="J2" s="15"/>
      <c r="K2" s="15"/>
      <c r="L2" s="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</row>
    <row r="3" spans="1:29" s="17" customFormat="1" ht="12" hidden="1">
      <c r="A3" s="9"/>
      <c r="B3" s="10"/>
      <c r="C3" s="11"/>
      <c r="D3" s="12"/>
      <c r="E3" s="11"/>
      <c r="F3" s="11"/>
      <c r="G3" s="13"/>
      <c r="H3" s="14"/>
      <c r="I3" s="15"/>
      <c r="J3" s="15"/>
      <c r="K3" s="15"/>
      <c r="L3" s="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6"/>
      <c r="AB3" s="16"/>
      <c r="AC3" s="16"/>
    </row>
    <row r="4" spans="1:29" s="17" customFormat="1" ht="12" hidden="1">
      <c r="A4" s="9"/>
      <c r="B4" s="10"/>
      <c r="C4" s="11"/>
      <c r="D4" s="12"/>
      <c r="E4" s="11"/>
      <c r="F4" s="11"/>
      <c r="G4" s="13"/>
      <c r="H4" s="14"/>
      <c r="I4" s="15"/>
      <c r="J4" s="15"/>
      <c r="K4" s="15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6"/>
      <c r="Z4" s="16"/>
      <c r="AA4" s="16"/>
      <c r="AB4" s="16"/>
      <c r="AC4" s="16"/>
    </row>
    <row r="5" spans="1:29" s="17" customFormat="1" ht="12" hidden="1">
      <c r="A5" s="9"/>
      <c r="B5" s="10"/>
      <c r="C5" s="11"/>
      <c r="D5" s="12"/>
      <c r="E5" s="11"/>
      <c r="F5" s="11"/>
      <c r="G5" s="13"/>
      <c r="H5" s="14"/>
      <c r="I5" s="15"/>
      <c r="J5" s="15"/>
      <c r="K5" s="15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</row>
    <row r="6" spans="1:29" s="17" customFormat="1" ht="12" hidden="1">
      <c r="A6" s="9"/>
      <c r="B6" s="10"/>
      <c r="C6" s="11"/>
      <c r="D6" s="12"/>
      <c r="E6" s="11"/>
      <c r="F6" s="11"/>
      <c r="G6" s="13"/>
      <c r="H6" s="14"/>
      <c r="I6" s="15"/>
      <c r="J6" s="15"/>
      <c r="K6" s="15"/>
      <c r="L6" s="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  <c r="Y6" s="16"/>
      <c r="Z6" s="16"/>
      <c r="AA6" s="16"/>
      <c r="AB6" s="16"/>
      <c r="AC6" s="16"/>
    </row>
    <row r="7" spans="1:29" s="17" customFormat="1" ht="12" hidden="1">
      <c r="A7" s="9"/>
      <c r="B7" s="10"/>
      <c r="C7" s="11"/>
      <c r="D7" s="12"/>
      <c r="E7" s="11"/>
      <c r="F7" s="11"/>
      <c r="G7" s="13"/>
      <c r="H7" s="14"/>
      <c r="I7" s="15"/>
      <c r="J7" s="15"/>
      <c r="K7" s="15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6"/>
      <c r="Z7" s="16"/>
      <c r="AA7" s="16"/>
      <c r="AB7" s="16"/>
      <c r="AC7" s="16"/>
    </row>
    <row r="8" spans="1:29" s="17" customFormat="1" ht="12" hidden="1">
      <c r="A8" s="9"/>
      <c r="B8" s="10"/>
      <c r="C8" s="11"/>
      <c r="D8" s="12"/>
      <c r="E8" s="11"/>
      <c r="F8" s="11"/>
      <c r="G8" s="13"/>
      <c r="H8" s="14"/>
      <c r="I8" s="15"/>
      <c r="J8" s="15"/>
      <c r="K8" s="15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</row>
    <row r="9" spans="1:29" s="17" customFormat="1" ht="12" hidden="1">
      <c r="A9" s="9"/>
      <c r="B9" s="10"/>
      <c r="C9" s="11"/>
      <c r="D9" s="12"/>
      <c r="E9" s="11"/>
      <c r="F9" s="11"/>
      <c r="G9" s="13"/>
      <c r="H9" s="14"/>
      <c r="I9" s="15"/>
      <c r="J9" s="15"/>
      <c r="K9" s="15"/>
      <c r="L9" s="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  <c r="Y9" s="16"/>
      <c r="Z9" s="16"/>
      <c r="AA9" s="16"/>
      <c r="AB9" s="16"/>
      <c r="AC9" s="16"/>
    </row>
    <row r="10" spans="1:29" s="17" customFormat="1" ht="12" hidden="1">
      <c r="A10" s="9"/>
      <c r="B10" s="10"/>
      <c r="C10" s="11"/>
      <c r="D10" s="12"/>
      <c r="E10" s="11"/>
      <c r="F10" s="11"/>
      <c r="G10" s="13"/>
      <c r="H10" s="14"/>
      <c r="I10" s="15"/>
      <c r="J10" s="15"/>
      <c r="K10" s="15"/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</row>
    <row r="11" spans="1:29" s="17" customFormat="1" ht="12" hidden="1">
      <c r="A11" s="9"/>
      <c r="B11" s="10"/>
      <c r="C11" s="11"/>
      <c r="D11" s="12"/>
      <c r="E11" s="11"/>
      <c r="F11" s="11"/>
      <c r="G11" s="13"/>
      <c r="H11" s="14"/>
      <c r="I11" s="15"/>
      <c r="J11" s="15"/>
      <c r="K11" s="15"/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</row>
    <row r="12" spans="1:29" s="17" customFormat="1" ht="12" hidden="1">
      <c r="A12" s="9"/>
      <c r="B12" s="10"/>
      <c r="C12" s="11"/>
      <c r="D12" s="12"/>
      <c r="E12" s="11"/>
      <c r="F12" s="11"/>
      <c r="G12" s="13"/>
      <c r="H12" s="14"/>
      <c r="I12" s="15"/>
      <c r="J12" s="15"/>
      <c r="K12" s="15"/>
      <c r="L12" s="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</row>
    <row r="13" spans="1:29" s="17" customFormat="1" ht="12" hidden="1">
      <c r="A13" s="9"/>
      <c r="B13" s="10"/>
      <c r="C13" s="11"/>
      <c r="D13" s="12"/>
      <c r="E13" s="11"/>
      <c r="F13" s="11"/>
      <c r="G13" s="13"/>
      <c r="H13" s="14"/>
      <c r="I13" s="15"/>
      <c r="J13" s="15"/>
      <c r="K13" s="15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</row>
    <row r="14" spans="1:29" s="17" customFormat="1" ht="15.75">
      <c r="A14" s="132" t="s">
        <v>0</v>
      </c>
      <c r="B14" s="132"/>
      <c r="C14" s="132"/>
      <c r="D14" s="132"/>
      <c r="E14" s="132"/>
      <c r="F14" s="132"/>
      <c r="G14" s="13"/>
      <c r="H14" s="14"/>
      <c r="I14" s="15"/>
      <c r="J14" s="15"/>
      <c r="K14" s="15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</row>
    <row r="15" spans="1:29" s="17" customFormat="1" ht="15.75">
      <c r="A15" s="133" t="s">
        <v>1</v>
      </c>
      <c r="B15" s="133"/>
      <c r="C15" s="133"/>
      <c r="D15" s="133"/>
      <c r="E15" s="133"/>
      <c r="F15" s="133"/>
      <c r="G15" s="13"/>
      <c r="H15" s="14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</row>
    <row r="16" spans="1:29" s="17" customFormat="1" ht="15.75">
      <c r="A16" s="18"/>
      <c r="B16" s="19"/>
      <c r="C16" s="20"/>
      <c r="D16" s="20"/>
      <c r="E16" s="21"/>
      <c r="F16" s="21"/>
      <c r="G16" s="13"/>
      <c r="H16" s="14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</row>
    <row r="17" spans="1:29" s="17" customFormat="1" ht="15">
      <c r="A17" s="134" t="s">
        <v>2</v>
      </c>
      <c r="B17" s="134"/>
      <c r="C17" s="134"/>
      <c r="D17" s="134"/>
      <c r="E17" s="134"/>
      <c r="F17" s="134"/>
      <c r="G17" s="13"/>
      <c r="H17" s="14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</row>
    <row r="18" spans="1:29" s="17" customFormat="1" ht="12.75">
      <c r="A18" s="135"/>
      <c r="B18" s="135"/>
      <c r="C18" s="135"/>
      <c r="D18" s="135"/>
      <c r="E18" s="135"/>
      <c r="F18" s="135"/>
      <c r="G18" s="13"/>
      <c r="H18" s="14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  <c r="Y18" s="16"/>
      <c r="Z18" s="16"/>
      <c r="AA18" s="16"/>
      <c r="AB18" s="16"/>
      <c r="AC18" s="16"/>
    </row>
    <row r="19" spans="1:29" s="17" customFormat="1" ht="20.25" customHeight="1">
      <c r="A19" s="136" t="s">
        <v>3</v>
      </c>
      <c r="B19" s="136"/>
      <c r="C19" s="22"/>
      <c r="D19" s="23"/>
      <c r="E19" s="137"/>
      <c r="F19" s="137"/>
      <c r="G19" s="13"/>
      <c r="H19" s="14"/>
      <c r="I19" s="15"/>
      <c r="J19" s="15"/>
      <c r="K19" s="15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</row>
    <row r="20" spans="1:29" s="17" customFormat="1" ht="13.5" customHeight="1">
      <c r="A20" s="24"/>
      <c r="B20" s="25"/>
      <c r="C20" s="25"/>
      <c r="D20" s="25"/>
      <c r="E20" s="25"/>
      <c r="F20" s="26"/>
      <c r="G20" s="13"/>
      <c r="H20" s="14"/>
      <c r="I20" s="15"/>
      <c r="J20" s="15"/>
      <c r="K20" s="15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"/>
    </row>
    <row r="21" spans="1:29" s="17" customFormat="1" ht="13.5" customHeight="1">
      <c r="A21" s="138" t="s">
        <v>4</v>
      </c>
      <c r="B21" s="139" t="s">
        <v>5</v>
      </c>
      <c r="C21" s="140" t="s">
        <v>6</v>
      </c>
      <c r="D21" s="140" t="s">
        <v>7</v>
      </c>
      <c r="E21" s="141" t="s">
        <v>8</v>
      </c>
      <c r="F21" s="142" t="s">
        <v>9</v>
      </c>
      <c r="G21" s="13"/>
      <c r="H21" s="14"/>
      <c r="I21" s="15"/>
      <c r="J21" s="15"/>
      <c r="K21" s="15"/>
      <c r="L21" s="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</row>
    <row r="22" spans="1:29" s="17" customFormat="1" ht="20.25" customHeight="1">
      <c r="A22" s="138"/>
      <c r="B22" s="139"/>
      <c r="C22" s="140"/>
      <c r="D22" s="140"/>
      <c r="E22" s="140"/>
      <c r="F22" s="142" t="s">
        <v>10</v>
      </c>
      <c r="G22" s="13"/>
      <c r="H22" s="14"/>
      <c r="I22" s="15"/>
      <c r="J22" s="15"/>
      <c r="K22" s="15"/>
      <c r="L22" s="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6"/>
      <c r="AA22" s="16"/>
      <c r="AB22" s="16"/>
      <c r="AC22" s="16"/>
    </row>
    <row r="23" spans="1:13" s="8" customFormat="1" ht="23.25" customHeight="1">
      <c r="A23" s="27">
        <v>1</v>
      </c>
      <c r="B23" s="28" t="s">
        <v>11</v>
      </c>
      <c r="C23" s="29"/>
      <c r="D23" s="30"/>
      <c r="E23" s="31"/>
      <c r="F23" s="32">
        <f>SUM(F24:F28)</f>
        <v>7275.11</v>
      </c>
      <c r="G23" s="33"/>
      <c r="H23" s="34"/>
      <c r="I23" s="35"/>
      <c r="K23" s="35"/>
      <c r="L23" s="7"/>
      <c r="M23" s="36"/>
    </row>
    <row r="24" spans="1:23" s="43" customFormat="1" ht="45">
      <c r="A24" s="37" t="s">
        <v>12</v>
      </c>
      <c r="B24" s="38" t="s">
        <v>13</v>
      </c>
      <c r="C24" s="39" t="s">
        <v>14</v>
      </c>
      <c r="D24" s="40">
        <v>3</v>
      </c>
      <c r="E24" s="41">
        <v>315.15</v>
      </c>
      <c r="F24" s="40">
        <f>ROUND(E24*D24,2)</f>
        <v>945.45</v>
      </c>
      <c r="G24" s="33"/>
      <c r="H24" s="34"/>
      <c r="I24" s="35"/>
      <c r="J24" s="42"/>
      <c r="K24" s="35"/>
      <c r="L24" s="7"/>
      <c r="M24" s="36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43" customFormat="1" ht="30">
      <c r="A25" s="37" t="s">
        <v>15</v>
      </c>
      <c r="B25" s="38" t="s">
        <v>16</v>
      </c>
      <c r="C25" s="39" t="s">
        <v>14</v>
      </c>
      <c r="D25" s="40">
        <v>17.13</v>
      </c>
      <c r="E25" s="41">
        <v>42.65</v>
      </c>
      <c r="F25" s="40">
        <f>ROUND(E25*D25,2)</f>
        <v>730.59</v>
      </c>
      <c r="G25" s="33"/>
      <c r="H25" s="34"/>
      <c r="I25" s="35"/>
      <c r="J25" s="42"/>
      <c r="K25" s="35"/>
      <c r="L25" s="7"/>
      <c r="M25" s="36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s="43" customFormat="1" ht="45">
      <c r="A26" s="37" t="s">
        <v>17</v>
      </c>
      <c r="B26" s="38" t="s">
        <v>18</v>
      </c>
      <c r="C26" s="39" t="s">
        <v>19</v>
      </c>
      <c r="D26" s="40">
        <v>1</v>
      </c>
      <c r="E26" s="41">
        <v>1336.23</v>
      </c>
      <c r="F26" s="40">
        <f>ROUND(E26*D26,2)</f>
        <v>1336.23</v>
      </c>
      <c r="G26" s="44"/>
      <c r="H26" s="34"/>
      <c r="I26" s="35"/>
      <c r="J26" s="42"/>
      <c r="K26" s="35"/>
      <c r="L26" s="7"/>
      <c r="M26" s="36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s="43" customFormat="1" ht="30">
      <c r="A27" s="37" t="s">
        <v>20</v>
      </c>
      <c r="B27" s="38" t="s">
        <v>21</v>
      </c>
      <c r="C27" s="39" t="s">
        <v>19</v>
      </c>
      <c r="D27" s="40">
        <v>1</v>
      </c>
      <c r="E27" s="41">
        <v>1283.93</v>
      </c>
      <c r="F27" s="40">
        <f>ROUND(E27*D27,2)</f>
        <v>1283.93</v>
      </c>
      <c r="G27" s="44"/>
      <c r="H27" s="34"/>
      <c r="I27" s="35"/>
      <c r="J27" s="42"/>
      <c r="K27" s="35"/>
      <c r="L27" s="7"/>
      <c r="M27" s="36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13" s="42" customFormat="1" ht="27.75" customHeight="1">
      <c r="A28" s="37" t="s">
        <v>22</v>
      </c>
      <c r="B28" s="45" t="s">
        <v>23</v>
      </c>
      <c r="C28" s="46" t="s">
        <v>24</v>
      </c>
      <c r="D28" s="47">
        <v>9</v>
      </c>
      <c r="E28" s="41">
        <v>330.99</v>
      </c>
      <c r="F28" s="40">
        <f>ROUND(E28*D28,2)</f>
        <v>2978.91</v>
      </c>
      <c r="G28" s="33"/>
      <c r="H28" s="34"/>
      <c r="I28" s="35"/>
      <c r="K28" s="35"/>
      <c r="L28" s="7"/>
      <c r="M28" s="36"/>
    </row>
    <row r="29" spans="1:23" s="50" customFormat="1" ht="23.25" customHeight="1">
      <c r="A29" s="27">
        <v>2</v>
      </c>
      <c r="B29" s="28" t="s">
        <v>25</v>
      </c>
      <c r="C29" s="48"/>
      <c r="D29" s="49"/>
      <c r="E29" s="32"/>
      <c r="F29" s="32">
        <f>SUM(F30:F33)</f>
        <v>5615.52</v>
      </c>
      <c r="G29" s="33"/>
      <c r="H29" s="35"/>
      <c r="I29" s="8"/>
      <c r="J29" s="35"/>
      <c r="K29" s="7"/>
      <c r="L29" s="3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13" s="57" customFormat="1" ht="30">
      <c r="A30" s="37" t="s">
        <v>26</v>
      </c>
      <c r="B30" s="51" t="s">
        <v>27</v>
      </c>
      <c r="C30" s="52" t="s">
        <v>14</v>
      </c>
      <c r="D30" s="53">
        <v>185.76</v>
      </c>
      <c r="E30" s="41">
        <v>0.45</v>
      </c>
      <c r="F30" s="40">
        <f>ROUND(E30*D30,2)</f>
        <v>83.59</v>
      </c>
      <c r="G30" s="54"/>
      <c r="H30" s="55"/>
      <c r="I30" s="56"/>
      <c r="K30" s="56"/>
      <c r="L30" s="58"/>
      <c r="M30" s="59"/>
    </row>
    <row r="31" spans="1:13" s="42" customFormat="1" ht="21.75" customHeight="1">
      <c r="A31" s="37" t="s">
        <v>28</v>
      </c>
      <c r="B31" s="60" t="s">
        <v>29</v>
      </c>
      <c r="C31" s="39" t="s">
        <v>30</v>
      </c>
      <c r="D31" s="40">
        <v>92.88</v>
      </c>
      <c r="E31" s="41">
        <v>36.65</v>
      </c>
      <c r="F31" s="40">
        <f>ROUND(E31*D31,2)</f>
        <v>3404.05</v>
      </c>
      <c r="G31" s="33"/>
      <c r="H31" s="34"/>
      <c r="I31" s="35"/>
      <c r="K31" s="35"/>
      <c r="L31" s="7"/>
      <c r="M31" s="36"/>
    </row>
    <row r="32" spans="1:13" s="42" customFormat="1" ht="30">
      <c r="A32" s="37" t="s">
        <v>31</v>
      </c>
      <c r="B32" s="60" t="s">
        <v>32</v>
      </c>
      <c r="C32" s="39" t="s">
        <v>30</v>
      </c>
      <c r="D32" s="40">
        <v>92.88</v>
      </c>
      <c r="E32" s="41">
        <v>4.98</v>
      </c>
      <c r="F32" s="40">
        <f>ROUND(E32*D32,2)</f>
        <v>462.54</v>
      </c>
      <c r="G32" s="33"/>
      <c r="H32" s="34"/>
      <c r="I32" s="35"/>
      <c r="K32" s="35"/>
      <c r="L32" s="7"/>
      <c r="M32" s="36"/>
    </row>
    <row r="33" spans="1:12" s="42" customFormat="1" ht="15">
      <c r="A33" s="37" t="s">
        <v>33</v>
      </c>
      <c r="B33" s="61" t="s">
        <v>34</v>
      </c>
      <c r="C33" s="46" t="s">
        <v>30</v>
      </c>
      <c r="D33" s="40">
        <v>92.88</v>
      </c>
      <c r="E33" s="41">
        <v>17.93</v>
      </c>
      <c r="F33" s="40">
        <f>ROUND(E33*D33,2)</f>
        <v>1665.34</v>
      </c>
      <c r="G33" s="33"/>
      <c r="H33" s="35"/>
      <c r="J33" s="35"/>
      <c r="K33" s="7"/>
      <c r="L33" s="36"/>
    </row>
    <row r="34" spans="1:23" s="68" customFormat="1" ht="21.75" customHeight="1">
      <c r="A34" s="27">
        <v>3</v>
      </c>
      <c r="B34" s="28" t="s">
        <v>35</v>
      </c>
      <c r="C34" s="48"/>
      <c r="D34" s="48"/>
      <c r="E34" s="62"/>
      <c r="F34" s="62">
        <f>F35+F46+F54+F61+F68+F73+F78+F84+F93+F95+F101+F109+F173+F229</f>
        <v>306476.76999999996</v>
      </c>
      <c r="G34" s="63"/>
      <c r="H34" s="64"/>
      <c r="I34" s="65"/>
      <c r="J34" s="64"/>
      <c r="K34" s="66"/>
      <c r="L34" s="67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s="42" customFormat="1" ht="23.25" customHeight="1">
      <c r="A35" s="27" t="s">
        <v>36</v>
      </c>
      <c r="B35" s="28" t="s">
        <v>37</v>
      </c>
      <c r="C35" s="29"/>
      <c r="D35" s="29"/>
      <c r="E35" s="29"/>
      <c r="F35" s="32">
        <f>SUM(F36:F45)</f>
        <v>9343.13</v>
      </c>
      <c r="G35" s="33"/>
      <c r="H35" s="35"/>
      <c r="I35" s="43"/>
      <c r="J35" s="35"/>
      <c r="K35" s="7"/>
      <c r="L35" s="36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18" s="74" customFormat="1" ht="15">
      <c r="A36" s="69" t="s">
        <v>38</v>
      </c>
      <c r="B36" s="70" t="s">
        <v>39</v>
      </c>
      <c r="C36" s="39"/>
      <c r="D36" s="40"/>
      <c r="E36" s="41"/>
      <c r="F36" s="40"/>
      <c r="G36" s="71"/>
      <c r="H36" s="72"/>
      <c r="I36" s="73"/>
      <c r="J36" s="72"/>
      <c r="K36" s="73"/>
      <c r="L36" s="72"/>
      <c r="M36" s="73"/>
      <c r="N36" s="72"/>
      <c r="O36" s="73"/>
      <c r="P36" s="72"/>
      <c r="Q36" s="73"/>
      <c r="R36" s="72"/>
    </row>
    <row r="37" spans="1:18" s="74" customFormat="1" ht="30">
      <c r="A37" s="75" t="s">
        <v>40</v>
      </c>
      <c r="B37" s="38" t="s">
        <v>41</v>
      </c>
      <c r="C37" s="39" t="s">
        <v>30</v>
      </c>
      <c r="D37" s="40">
        <v>3.12</v>
      </c>
      <c r="E37" s="41">
        <v>45.81</v>
      </c>
      <c r="F37" s="40">
        <f aca="true" t="shared" si="0" ref="F37:F45">ROUND(E37*D37,2)</f>
        <v>142.93</v>
      </c>
      <c r="G37" s="71"/>
      <c r="H37" s="72"/>
      <c r="I37" s="73"/>
      <c r="J37" s="72"/>
      <c r="K37" s="73"/>
      <c r="L37" s="72"/>
      <c r="M37" s="73"/>
      <c r="N37" s="72"/>
      <c r="O37" s="73"/>
      <c r="P37" s="72"/>
      <c r="Q37" s="73"/>
      <c r="R37" s="72"/>
    </row>
    <row r="38" spans="1:18" s="74" customFormat="1" ht="30">
      <c r="A38" s="75" t="s">
        <v>42</v>
      </c>
      <c r="B38" s="38" t="s">
        <v>43</v>
      </c>
      <c r="C38" s="39" t="s">
        <v>14</v>
      </c>
      <c r="D38" s="40">
        <v>350.18</v>
      </c>
      <c r="E38" s="41">
        <v>3.64</v>
      </c>
      <c r="F38" s="40">
        <f t="shared" si="0"/>
        <v>1274.66</v>
      </c>
      <c r="G38" s="71"/>
      <c r="H38" s="72"/>
      <c r="I38" s="73"/>
      <c r="J38" s="72"/>
      <c r="K38" s="73"/>
      <c r="L38" s="72"/>
      <c r="M38" s="73"/>
      <c r="N38" s="72"/>
      <c r="O38" s="73"/>
      <c r="P38" s="72"/>
      <c r="Q38" s="73"/>
      <c r="R38" s="72"/>
    </row>
    <row r="39" spans="1:18" s="74" customFormat="1" ht="30">
      <c r="A39" s="75" t="s">
        <v>44</v>
      </c>
      <c r="B39" s="38" t="s">
        <v>45</v>
      </c>
      <c r="C39" s="39" t="s">
        <v>30</v>
      </c>
      <c r="D39" s="40">
        <v>10.93</v>
      </c>
      <c r="E39" s="41">
        <v>294.55</v>
      </c>
      <c r="F39" s="40">
        <f t="shared" si="0"/>
        <v>3219.43</v>
      </c>
      <c r="G39" s="71"/>
      <c r="H39" s="72"/>
      <c r="I39" s="73"/>
      <c r="J39" s="72"/>
      <c r="K39" s="73"/>
      <c r="L39" s="72"/>
      <c r="M39" s="73"/>
      <c r="N39" s="72"/>
      <c r="O39" s="73"/>
      <c r="P39" s="72"/>
      <c r="Q39" s="73"/>
      <c r="R39" s="72"/>
    </row>
    <row r="40" spans="1:18" s="74" customFormat="1" ht="30">
      <c r="A40" s="75" t="s">
        <v>46</v>
      </c>
      <c r="B40" s="38" t="s">
        <v>47</v>
      </c>
      <c r="C40" s="39" t="s">
        <v>14</v>
      </c>
      <c r="D40" s="40">
        <v>73.54</v>
      </c>
      <c r="E40" s="41">
        <v>4.65</v>
      </c>
      <c r="F40" s="40">
        <f t="shared" si="0"/>
        <v>341.96</v>
      </c>
      <c r="G40" s="33"/>
      <c r="H40" s="72"/>
      <c r="I40" s="73"/>
      <c r="J40" s="72"/>
      <c r="K40" s="73"/>
      <c r="L40" s="72"/>
      <c r="M40" s="73"/>
      <c r="N40" s="72"/>
      <c r="O40" s="73"/>
      <c r="P40" s="72"/>
      <c r="Q40" s="73"/>
      <c r="R40" s="72"/>
    </row>
    <row r="41" spans="1:18" s="74" customFormat="1" ht="30">
      <c r="A41" s="75" t="s">
        <v>48</v>
      </c>
      <c r="B41" s="38" t="s">
        <v>49</v>
      </c>
      <c r="C41" s="39" t="s">
        <v>14</v>
      </c>
      <c r="D41" s="40">
        <v>109.31</v>
      </c>
      <c r="E41" s="41">
        <v>17.18</v>
      </c>
      <c r="F41" s="40">
        <f t="shared" si="0"/>
        <v>1877.95</v>
      </c>
      <c r="G41" s="71"/>
      <c r="H41" s="72"/>
      <c r="I41" s="73"/>
      <c r="J41" s="72"/>
      <c r="K41" s="73"/>
      <c r="L41" s="72"/>
      <c r="M41" s="73"/>
      <c r="N41" s="72"/>
      <c r="O41" s="73"/>
      <c r="P41" s="72"/>
      <c r="Q41" s="73"/>
      <c r="R41" s="72"/>
    </row>
    <row r="42" spans="1:18" s="74" customFormat="1" ht="27" customHeight="1">
      <c r="A42" s="75" t="s">
        <v>50</v>
      </c>
      <c r="B42" s="38" t="s">
        <v>51</v>
      </c>
      <c r="C42" s="39" t="s">
        <v>14</v>
      </c>
      <c r="D42" s="40">
        <v>130.68</v>
      </c>
      <c r="E42" s="41">
        <v>6.84</v>
      </c>
      <c r="F42" s="40">
        <f t="shared" si="0"/>
        <v>893.85</v>
      </c>
      <c r="G42" s="71"/>
      <c r="H42" s="72"/>
      <c r="I42" s="73"/>
      <c r="J42" s="72"/>
      <c r="K42" s="73"/>
      <c r="L42" s="72"/>
      <c r="M42" s="73"/>
      <c r="N42" s="72"/>
      <c r="O42" s="73"/>
      <c r="P42" s="72"/>
      <c r="Q42" s="73"/>
      <c r="R42" s="72"/>
    </row>
    <row r="43" spans="1:18" s="74" customFormat="1" ht="24" customHeight="1">
      <c r="A43" s="75" t="s">
        <v>52</v>
      </c>
      <c r="B43" s="38" t="s">
        <v>53</v>
      </c>
      <c r="C43" s="39" t="s">
        <v>30</v>
      </c>
      <c r="D43" s="40">
        <v>38.14</v>
      </c>
      <c r="E43" s="41">
        <v>5.06</v>
      </c>
      <c r="F43" s="40">
        <f t="shared" si="0"/>
        <v>192.99</v>
      </c>
      <c r="G43" s="71"/>
      <c r="H43" s="72"/>
      <c r="I43" s="73"/>
      <c r="J43" s="72"/>
      <c r="K43" s="73"/>
      <c r="L43" s="72"/>
      <c r="M43" s="73"/>
      <c r="N43" s="72"/>
      <c r="O43" s="73"/>
      <c r="P43" s="72"/>
      <c r="Q43" s="73"/>
      <c r="R43" s="72"/>
    </row>
    <row r="44" spans="1:18" s="74" customFormat="1" ht="30">
      <c r="A44" s="75" t="s">
        <v>54</v>
      </c>
      <c r="B44" s="45" t="s">
        <v>55</v>
      </c>
      <c r="C44" s="46" t="s">
        <v>30</v>
      </c>
      <c r="D44" s="47">
        <v>38.14</v>
      </c>
      <c r="E44" s="41">
        <v>8.33</v>
      </c>
      <c r="F44" s="40">
        <f t="shared" si="0"/>
        <v>317.71</v>
      </c>
      <c r="G44" s="71"/>
      <c r="H44" s="72"/>
      <c r="I44" s="73"/>
      <c r="J44" s="72"/>
      <c r="K44" s="73"/>
      <c r="L44" s="72"/>
      <c r="M44" s="73"/>
      <c r="N44" s="72"/>
      <c r="O44" s="73"/>
      <c r="P44" s="72"/>
      <c r="Q44" s="73"/>
      <c r="R44" s="72"/>
    </row>
    <row r="45" spans="1:18" s="74" customFormat="1" ht="30">
      <c r="A45" s="75" t="s">
        <v>56</v>
      </c>
      <c r="B45" s="45" t="s">
        <v>57</v>
      </c>
      <c r="C45" s="46" t="s">
        <v>30</v>
      </c>
      <c r="D45" s="47">
        <v>38.14</v>
      </c>
      <c r="E45" s="41">
        <v>28.36</v>
      </c>
      <c r="F45" s="40">
        <f t="shared" si="0"/>
        <v>1081.65</v>
      </c>
      <c r="G45" s="71"/>
      <c r="H45" s="72"/>
      <c r="I45" s="73"/>
      <c r="J45" s="72"/>
      <c r="K45" s="73"/>
      <c r="L45" s="72"/>
      <c r="M45" s="73"/>
      <c r="N45" s="72"/>
      <c r="O45" s="73"/>
      <c r="P45" s="72"/>
      <c r="Q45" s="73"/>
      <c r="R45" s="72"/>
    </row>
    <row r="46" spans="1:23" s="42" customFormat="1" ht="23.25" customHeight="1">
      <c r="A46" s="27" t="s">
        <v>58</v>
      </c>
      <c r="B46" s="28" t="s">
        <v>59</v>
      </c>
      <c r="C46" s="29"/>
      <c r="D46" s="29"/>
      <c r="E46" s="29"/>
      <c r="F46" s="32">
        <f>SUM(F47:F53)</f>
        <v>18557.530000000002</v>
      </c>
      <c r="G46" s="33"/>
      <c r="H46" s="35"/>
      <c r="I46" s="43"/>
      <c r="J46" s="35"/>
      <c r="K46" s="7"/>
      <c r="L46" s="36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13" s="16" customFormat="1" ht="30">
      <c r="A47" s="37" t="s">
        <v>60</v>
      </c>
      <c r="B47" s="76" t="s">
        <v>61</v>
      </c>
      <c r="C47" s="77" t="s">
        <v>14</v>
      </c>
      <c r="D47" s="53">
        <v>116.24</v>
      </c>
      <c r="E47" s="41">
        <v>3.78</v>
      </c>
      <c r="F47" s="40">
        <f aca="true" t="shared" si="1" ref="F47:F53">ROUND(E47*D47,2)</f>
        <v>439.39</v>
      </c>
      <c r="G47" s="78"/>
      <c r="H47" s="79"/>
      <c r="I47" s="80"/>
      <c r="K47" s="80"/>
      <c r="L47" s="7"/>
      <c r="M47" s="81"/>
    </row>
    <row r="48" spans="1:13" s="16" customFormat="1" ht="30">
      <c r="A48" s="37" t="s">
        <v>62</v>
      </c>
      <c r="B48" s="38" t="s">
        <v>63</v>
      </c>
      <c r="C48" s="39" t="s">
        <v>64</v>
      </c>
      <c r="D48" s="40">
        <v>930</v>
      </c>
      <c r="E48" s="41">
        <v>5.78</v>
      </c>
      <c r="F48" s="40">
        <f t="shared" si="1"/>
        <v>5375.4</v>
      </c>
      <c r="G48" s="78"/>
      <c r="H48" s="79"/>
      <c r="I48" s="80"/>
      <c r="K48" s="80"/>
      <c r="L48" s="7"/>
      <c r="M48" s="81"/>
    </row>
    <row r="49" spans="1:13" s="16" customFormat="1" ht="24.75" customHeight="1">
      <c r="A49" s="37" t="s">
        <v>65</v>
      </c>
      <c r="B49" s="38" t="s">
        <v>66</v>
      </c>
      <c r="C49" s="39" t="s">
        <v>30</v>
      </c>
      <c r="D49" s="40">
        <v>14</v>
      </c>
      <c r="E49" s="41">
        <v>243.3</v>
      </c>
      <c r="F49" s="40">
        <f t="shared" si="1"/>
        <v>3406.2</v>
      </c>
      <c r="G49" s="78"/>
      <c r="H49" s="79"/>
      <c r="I49" s="80"/>
      <c r="K49" s="80"/>
      <c r="L49" s="7"/>
      <c r="M49" s="81"/>
    </row>
    <row r="50" spans="1:13" s="16" customFormat="1" ht="30">
      <c r="A50" s="37" t="s">
        <v>67</v>
      </c>
      <c r="B50" s="38" t="s">
        <v>68</v>
      </c>
      <c r="C50" s="39" t="s">
        <v>30</v>
      </c>
      <c r="D50" s="40">
        <v>13.08</v>
      </c>
      <c r="E50" s="41">
        <v>416.94</v>
      </c>
      <c r="F50" s="40">
        <f t="shared" si="1"/>
        <v>5453.58</v>
      </c>
      <c r="G50" s="78"/>
      <c r="H50" s="79"/>
      <c r="I50" s="80"/>
      <c r="K50" s="80"/>
      <c r="L50" s="7"/>
      <c r="M50" s="81"/>
    </row>
    <row r="51" spans="1:13" s="16" customFormat="1" ht="24" customHeight="1">
      <c r="A51" s="37" t="s">
        <v>69</v>
      </c>
      <c r="B51" s="38" t="s">
        <v>70</v>
      </c>
      <c r="C51" s="39" t="s">
        <v>30</v>
      </c>
      <c r="D51" s="40">
        <v>14</v>
      </c>
      <c r="E51" s="41">
        <v>22.9</v>
      </c>
      <c r="F51" s="40">
        <f t="shared" si="1"/>
        <v>320.6</v>
      </c>
      <c r="G51" s="78"/>
      <c r="H51" s="79"/>
      <c r="I51" s="80"/>
      <c r="K51" s="80"/>
      <c r="L51" s="7"/>
      <c r="M51" s="81"/>
    </row>
    <row r="52" spans="1:12" s="16" customFormat="1" ht="30">
      <c r="A52" s="37" t="s">
        <v>71</v>
      </c>
      <c r="B52" s="38" t="s">
        <v>72</v>
      </c>
      <c r="C52" s="39" t="s">
        <v>14</v>
      </c>
      <c r="D52" s="40">
        <v>116.24</v>
      </c>
      <c r="E52" s="41">
        <v>27.75</v>
      </c>
      <c r="F52" s="40">
        <f t="shared" si="1"/>
        <v>3225.66</v>
      </c>
      <c r="G52" s="78"/>
      <c r="H52" s="80"/>
      <c r="J52" s="80"/>
      <c r="K52" s="7"/>
      <c r="L52" s="81"/>
    </row>
    <row r="53" spans="1:13" s="16" customFormat="1" ht="30">
      <c r="A53" s="37" t="s">
        <v>73</v>
      </c>
      <c r="B53" s="38" t="s">
        <v>74</v>
      </c>
      <c r="C53" s="39" t="s">
        <v>30</v>
      </c>
      <c r="D53" s="40">
        <v>14</v>
      </c>
      <c r="E53" s="41">
        <v>24.05</v>
      </c>
      <c r="F53" s="40">
        <f t="shared" si="1"/>
        <v>336.7</v>
      </c>
      <c r="G53" s="78"/>
      <c r="H53" s="79"/>
      <c r="I53" s="80"/>
      <c r="K53" s="80"/>
      <c r="L53" s="7"/>
      <c r="M53" s="81"/>
    </row>
    <row r="54" spans="1:23" s="42" customFormat="1" ht="24" customHeight="1">
      <c r="A54" s="82" t="s">
        <v>75</v>
      </c>
      <c r="B54" s="28" t="s">
        <v>76</v>
      </c>
      <c r="C54" s="29"/>
      <c r="D54" s="29"/>
      <c r="E54" s="29"/>
      <c r="F54" s="32">
        <f>SUM(F55:F60)</f>
        <v>3159.9300000000003</v>
      </c>
      <c r="G54" s="33"/>
      <c r="H54" s="35"/>
      <c r="I54" s="43"/>
      <c r="J54" s="35"/>
      <c r="K54" s="7"/>
      <c r="L54" s="36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13" s="16" customFormat="1" ht="30">
      <c r="A55" s="37" t="s">
        <v>77</v>
      </c>
      <c r="B55" s="76" t="s">
        <v>68</v>
      </c>
      <c r="C55" s="77" t="s">
        <v>30</v>
      </c>
      <c r="D55" s="53">
        <v>3</v>
      </c>
      <c r="E55" s="41">
        <v>416.94</v>
      </c>
      <c r="F55" s="40">
        <f aca="true" t="shared" si="2" ref="F55:F60">ROUND(E55*D55,2)</f>
        <v>1250.82</v>
      </c>
      <c r="G55" s="78"/>
      <c r="H55" s="79"/>
      <c r="I55" s="80"/>
      <c r="K55" s="80"/>
      <c r="L55" s="7"/>
      <c r="M55" s="81"/>
    </row>
    <row r="56" spans="1:13" s="16" customFormat="1" ht="60">
      <c r="A56" s="37" t="s">
        <v>78</v>
      </c>
      <c r="B56" s="83" t="s">
        <v>79</v>
      </c>
      <c r="C56" s="39" t="s">
        <v>14</v>
      </c>
      <c r="D56" s="40">
        <v>2.25</v>
      </c>
      <c r="E56" s="41">
        <v>52.63</v>
      </c>
      <c r="F56" s="40">
        <f t="shared" si="2"/>
        <v>118.42</v>
      </c>
      <c r="G56" s="78"/>
      <c r="H56" s="79"/>
      <c r="I56" s="80"/>
      <c r="K56" s="80"/>
      <c r="L56" s="7"/>
      <c r="M56" s="81"/>
    </row>
    <row r="57" spans="1:13" s="16" customFormat="1" ht="45">
      <c r="A57" s="37" t="s">
        <v>80</v>
      </c>
      <c r="B57" s="83" t="s">
        <v>81</v>
      </c>
      <c r="C57" s="39" t="s">
        <v>30</v>
      </c>
      <c r="D57" s="40">
        <v>3</v>
      </c>
      <c r="E57" s="41">
        <v>12.68</v>
      </c>
      <c r="F57" s="40">
        <f t="shared" si="2"/>
        <v>38.04</v>
      </c>
      <c r="G57" s="78"/>
      <c r="H57" s="79"/>
      <c r="I57" s="80"/>
      <c r="K57" s="80"/>
      <c r="L57" s="7"/>
      <c r="M57" s="81"/>
    </row>
    <row r="58" spans="1:13" s="16" customFormat="1" ht="30">
      <c r="A58" s="37" t="s">
        <v>82</v>
      </c>
      <c r="B58" s="38" t="s">
        <v>83</v>
      </c>
      <c r="C58" s="39" t="s">
        <v>84</v>
      </c>
      <c r="D58" s="40">
        <v>64</v>
      </c>
      <c r="E58" s="41">
        <v>8.16</v>
      </c>
      <c r="F58" s="40">
        <f t="shared" si="2"/>
        <v>522.24</v>
      </c>
      <c r="G58" s="78"/>
      <c r="H58" s="79"/>
      <c r="I58" s="80"/>
      <c r="K58" s="80"/>
      <c r="L58" s="7"/>
      <c r="M58" s="81"/>
    </row>
    <row r="59" spans="1:13" s="16" customFormat="1" ht="30">
      <c r="A59" s="37" t="s">
        <v>85</v>
      </c>
      <c r="B59" s="38" t="s">
        <v>63</v>
      </c>
      <c r="C59" s="39" t="s">
        <v>64</v>
      </c>
      <c r="D59" s="40">
        <v>64</v>
      </c>
      <c r="E59" s="41">
        <v>5.78</v>
      </c>
      <c r="F59" s="40">
        <f t="shared" si="2"/>
        <v>369.92</v>
      </c>
      <c r="G59" s="78"/>
      <c r="H59" s="79"/>
      <c r="I59" s="80"/>
      <c r="K59" s="80"/>
      <c r="L59" s="7"/>
      <c r="M59" s="81"/>
    </row>
    <row r="60" spans="1:13" s="16" customFormat="1" ht="15">
      <c r="A60" s="37" t="s">
        <v>86</v>
      </c>
      <c r="B60" s="45" t="s">
        <v>87</v>
      </c>
      <c r="C60" s="46" t="s">
        <v>30</v>
      </c>
      <c r="D60" s="47">
        <v>3</v>
      </c>
      <c r="E60" s="41">
        <v>286.83</v>
      </c>
      <c r="F60" s="40">
        <f t="shared" si="2"/>
        <v>860.49</v>
      </c>
      <c r="G60" s="78"/>
      <c r="H60" s="79"/>
      <c r="I60" s="80"/>
      <c r="K60" s="80"/>
      <c r="L60" s="7"/>
      <c r="M60" s="81"/>
    </row>
    <row r="61" spans="1:23" s="42" customFormat="1" ht="23.25" customHeight="1">
      <c r="A61" s="27" t="s">
        <v>88</v>
      </c>
      <c r="B61" s="28" t="s">
        <v>89</v>
      </c>
      <c r="C61" s="29"/>
      <c r="D61" s="29"/>
      <c r="E61" s="29"/>
      <c r="F61" s="32">
        <f>SUM(F62:F67)</f>
        <v>15584.4</v>
      </c>
      <c r="G61" s="33"/>
      <c r="H61" s="35"/>
      <c r="I61" s="43"/>
      <c r="J61" s="35"/>
      <c r="K61" s="7"/>
      <c r="L61" s="36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13" s="87" customFormat="1" ht="45">
      <c r="A62" s="75" t="s">
        <v>90</v>
      </c>
      <c r="B62" s="38" t="s">
        <v>91</v>
      </c>
      <c r="C62" s="39" t="s">
        <v>14</v>
      </c>
      <c r="D62" s="40">
        <v>77.98</v>
      </c>
      <c r="E62" s="41">
        <v>49.49</v>
      </c>
      <c r="F62" s="40">
        <f aca="true" t="shared" si="3" ref="F62:F67">ROUND(E62*D62,2)</f>
        <v>3859.23</v>
      </c>
      <c r="G62" s="84"/>
      <c r="H62" s="85"/>
      <c r="I62" s="86"/>
      <c r="K62" s="86"/>
      <c r="L62" s="88"/>
      <c r="M62" s="89"/>
    </row>
    <row r="63" spans="1:13" s="87" customFormat="1" ht="30">
      <c r="A63" s="75" t="s">
        <v>92</v>
      </c>
      <c r="B63" s="38" t="s">
        <v>93</v>
      </c>
      <c r="C63" s="39" t="s">
        <v>14</v>
      </c>
      <c r="D63" s="40">
        <v>77.98</v>
      </c>
      <c r="E63" s="41">
        <v>78.44</v>
      </c>
      <c r="F63" s="40">
        <f t="shared" si="3"/>
        <v>6116.75</v>
      </c>
      <c r="G63" s="84"/>
      <c r="H63" s="85"/>
      <c r="I63" s="86"/>
      <c r="K63" s="86"/>
      <c r="L63" s="88"/>
      <c r="M63" s="89"/>
    </row>
    <row r="64" spans="1:23" s="6" customFormat="1" ht="21.75" customHeight="1">
      <c r="A64" s="75" t="s">
        <v>94</v>
      </c>
      <c r="B64" s="38" t="s">
        <v>95</v>
      </c>
      <c r="C64" s="39" t="s">
        <v>96</v>
      </c>
      <c r="D64" s="40">
        <v>16</v>
      </c>
      <c r="E64" s="41">
        <v>14.93</v>
      </c>
      <c r="F64" s="40">
        <f t="shared" si="3"/>
        <v>238.88</v>
      </c>
      <c r="G64" s="33"/>
      <c r="H64" s="35"/>
      <c r="I64" s="42"/>
      <c r="J64" s="35"/>
      <c r="K64" s="7"/>
      <c r="L64" s="36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9" s="42" customFormat="1" ht="30">
      <c r="A65" s="75" t="s">
        <v>97</v>
      </c>
      <c r="B65" s="38" t="s">
        <v>98</v>
      </c>
      <c r="C65" s="39" t="s">
        <v>14</v>
      </c>
      <c r="D65" s="40">
        <v>6.03</v>
      </c>
      <c r="E65" s="41">
        <v>756.39</v>
      </c>
      <c r="F65" s="40">
        <f t="shared" si="3"/>
        <v>4561.03</v>
      </c>
      <c r="G65" s="33"/>
      <c r="H65" s="34"/>
      <c r="I65" s="80"/>
      <c r="J65" s="16"/>
      <c r="K65" s="80"/>
      <c r="L65" s="7"/>
      <c r="M65" s="81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3" s="6" customFormat="1" ht="24" customHeight="1">
      <c r="A66" s="75" t="s">
        <v>99</v>
      </c>
      <c r="B66" s="38" t="s">
        <v>100</v>
      </c>
      <c r="C66" s="39" t="s">
        <v>96</v>
      </c>
      <c r="D66" s="40">
        <v>38.5</v>
      </c>
      <c r="E66" s="41">
        <v>18.01</v>
      </c>
      <c r="F66" s="40">
        <f t="shared" si="3"/>
        <v>693.39</v>
      </c>
      <c r="G66" s="33"/>
      <c r="H66" s="34"/>
      <c r="I66" s="35"/>
      <c r="J66" s="42"/>
      <c r="K66" s="35"/>
      <c r="L66" s="7"/>
      <c r="M66" s="36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13" s="42" customFormat="1" ht="29.25" customHeight="1">
      <c r="A67" s="75" t="s">
        <v>101</v>
      </c>
      <c r="B67" s="45" t="s">
        <v>102</v>
      </c>
      <c r="C67" s="46" t="s">
        <v>96</v>
      </c>
      <c r="D67" s="40">
        <v>38.5</v>
      </c>
      <c r="E67" s="41">
        <v>2.99</v>
      </c>
      <c r="F67" s="40">
        <f t="shared" si="3"/>
        <v>115.12</v>
      </c>
      <c r="G67" s="33"/>
      <c r="H67" s="90"/>
      <c r="I67" s="35"/>
      <c r="K67" s="35"/>
      <c r="L67" s="7"/>
      <c r="M67" s="36"/>
    </row>
    <row r="68" spans="1:23" s="42" customFormat="1" ht="24.75" customHeight="1">
      <c r="A68" s="27" t="s">
        <v>103</v>
      </c>
      <c r="B68" s="28" t="s">
        <v>104</v>
      </c>
      <c r="C68" s="29"/>
      <c r="D68" s="29"/>
      <c r="E68" s="29"/>
      <c r="F68" s="32">
        <f>SUM(F69:F72)</f>
        <v>17803.67</v>
      </c>
      <c r="G68" s="33"/>
      <c r="H68" s="35"/>
      <c r="I68" s="43"/>
      <c r="J68" s="35"/>
      <c r="K68" s="7"/>
      <c r="L68" s="36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s="43" customFormat="1" ht="30">
      <c r="A69" s="75" t="s">
        <v>105</v>
      </c>
      <c r="B69" s="83" t="s">
        <v>106</v>
      </c>
      <c r="C69" s="39" t="s">
        <v>14</v>
      </c>
      <c r="D69" s="40">
        <v>73.54</v>
      </c>
      <c r="E69" s="41">
        <v>54.2</v>
      </c>
      <c r="F69" s="40">
        <f>ROUND(E69*D69,2)</f>
        <v>3985.87</v>
      </c>
      <c r="G69" s="33"/>
      <c r="H69" s="34"/>
      <c r="I69" s="80"/>
      <c r="J69" s="16"/>
      <c r="K69" s="80"/>
      <c r="L69" s="7"/>
      <c r="M69" s="81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43" customFormat="1" ht="30">
      <c r="A70" s="75" t="s">
        <v>107</v>
      </c>
      <c r="B70" s="38" t="s">
        <v>108</v>
      </c>
      <c r="C70" s="39" t="s">
        <v>96</v>
      </c>
      <c r="D70" s="40">
        <v>68.5</v>
      </c>
      <c r="E70" s="41">
        <v>47.45</v>
      </c>
      <c r="F70" s="40">
        <f>ROUND(E70*D70,2)</f>
        <v>3250.33</v>
      </c>
      <c r="G70" s="33"/>
      <c r="H70" s="34"/>
      <c r="I70" s="80"/>
      <c r="J70" s="16"/>
      <c r="K70" s="80"/>
      <c r="L70" s="7"/>
      <c r="M70" s="81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43" customFormat="1" ht="19.5" customHeight="1">
      <c r="A71" s="75" t="s">
        <v>109</v>
      </c>
      <c r="B71" s="38" t="s">
        <v>110</v>
      </c>
      <c r="C71" s="39" t="s">
        <v>96</v>
      </c>
      <c r="D71" s="40">
        <v>90.7</v>
      </c>
      <c r="E71" s="41">
        <v>50.83</v>
      </c>
      <c r="F71" s="40">
        <f>ROUND(E71*D71,2)</f>
        <v>4610.28</v>
      </c>
      <c r="G71" s="33"/>
      <c r="H71" s="34"/>
      <c r="I71" s="80"/>
      <c r="J71" s="16"/>
      <c r="K71" s="80"/>
      <c r="L71" s="7"/>
      <c r="M71" s="81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s="43" customFormat="1" ht="24.75" customHeight="1">
      <c r="A72" s="75" t="s">
        <v>111</v>
      </c>
      <c r="B72" s="38" t="s">
        <v>112</v>
      </c>
      <c r="C72" s="39" t="s">
        <v>14</v>
      </c>
      <c r="D72" s="40">
        <v>12.96</v>
      </c>
      <c r="E72" s="41">
        <v>459.66</v>
      </c>
      <c r="F72" s="40">
        <f>ROUND(E72*D72,2)</f>
        <v>5957.19</v>
      </c>
      <c r="G72" s="33"/>
      <c r="H72" s="34"/>
      <c r="I72" s="80"/>
      <c r="J72" s="16"/>
      <c r="K72" s="80"/>
      <c r="L72" s="7"/>
      <c r="M72" s="81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s="42" customFormat="1" ht="24" customHeight="1">
      <c r="A73" s="27" t="s">
        <v>113</v>
      </c>
      <c r="B73" s="28" t="s">
        <v>114</v>
      </c>
      <c r="C73" s="29"/>
      <c r="D73" s="29"/>
      <c r="E73" s="29"/>
      <c r="F73" s="32">
        <f>SUM(F74:F77)</f>
        <v>8238.17</v>
      </c>
      <c r="G73" s="33"/>
      <c r="H73" s="35"/>
      <c r="I73" s="43"/>
      <c r="J73" s="35"/>
      <c r="K73" s="7"/>
      <c r="L73" s="36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13" s="42" customFormat="1" ht="30">
      <c r="A74" s="75" t="s">
        <v>115</v>
      </c>
      <c r="B74" s="38" t="s">
        <v>116</v>
      </c>
      <c r="C74" s="39" t="s">
        <v>14</v>
      </c>
      <c r="D74" s="40">
        <v>22.5</v>
      </c>
      <c r="E74" s="41">
        <v>7.71</v>
      </c>
      <c r="F74" s="40">
        <f>ROUND(E74*D74,2)</f>
        <v>173.48</v>
      </c>
      <c r="G74" s="33"/>
      <c r="H74" s="34"/>
      <c r="I74" s="35"/>
      <c r="K74" s="35"/>
      <c r="L74" s="7"/>
      <c r="M74" s="36"/>
    </row>
    <row r="75" spans="1:13" s="42" customFormat="1" ht="30">
      <c r="A75" s="75" t="s">
        <v>117</v>
      </c>
      <c r="B75" s="38" t="s">
        <v>118</v>
      </c>
      <c r="C75" s="39" t="s">
        <v>14</v>
      </c>
      <c r="D75" s="40">
        <v>40.68</v>
      </c>
      <c r="E75" s="41">
        <v>41.49</v>
      </c>
      <c r="F75" s="40">
        <f>ROUND(E75*D75,2)</f>
        <v>1687.81</v>
      </c>
      <c r="G75" s="33"/>
      <c r="H75" s="34"/>
      <c r="I75" s="35"/>
      <c r="K75" s="35"/>
      <c r="L75" s="7"/>
      <c r="M75" s="36"/>
    </row>
    <row r="76" spans="1:13" s="87" customFormat="1" ht="45">
      <c r="A76" s="75" t="s">
        <v>119</v>
      </c>
      <c r="B76" s="38" t="s">
        <v>120</v>
      </c>
      <c r="C76" s="39" t="s">
        <v>14</v>
      </c>
      <c r="D76" s="40">
        <v>70.56</v>
      </c>
      <c r="E76" s="41">
        <v>48.79</v>
      </c>
      <c r="F76" s="40">
        <f>ROUND(E76*D76,2)</f>
        <v>3442.62</v>
      </c>
      <c r="G76" s="84"/>
      <c r="H76" s="85"/>
      <c r="I76" s="86"/>
      <c r="K76" s="86"/>
      <c r="L76" s="88"/>
      <c r="M76" s="89"/>
    </row>
    <row r="77" spans="1:13" s="87" customFormat="1" ht="30">
      <c r="A77" s="75" t="s">
        <v>121</v>
      </c>
      <c r="B77" s="38" t="s">
        <v>122</v>
      </c>
      <c r="C77" s="39" t="s">
        <v>14</v>
      </c>
      <c r="D77" s="40">
        <v>133.74</v>
      </c>
      <c r="E77" s="41">
        <v>21.94</v>
      </c>
      <c r="F77" s="40">
        <f>ROUND(E77*D77,2)</f>
        <v>2934.26</v>
      </c>
      <c r="G77" s="84"/>
      <c r="H77" s="85"/>
      <c r="I77" s="86"/>
      <c r="K77" s="86"/>
      <c r="L77" s="88"/>
      <c r="M77" s="89"/>
    </row>
    <row r="78" spans="1:23" s="42" customFormat="1" ht="25.5" customHeight="1">
      <c r="A78" s="27" t="s">
        <v>123</v>
      </c>
      <c r="B78" s="28" t="s">
        <v>124</v>
      </c>
      <c r="C78" s="29"/>
      <c r="D78" s="29"/>
      <c r="E78" s="29"/>
      <c r="F78" s="32">
        <f>SUM(F79:F83)</f>
        <v>7795.27</v>
      </c>
      <c r="G78" s="33"/>
      <c r="H78" s="35"/>
      <c r="I78" s="43"/>
      <c r="J78" s="35"/>
      <c r="K78" s="7"/>
      <c r="L78" s="36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s="91" customFormat="1" ht="45">
      <c r="A79" s="37" t="s">
        <v>125</v>
      </c>
      <c r="B79" s="76" t="s">
        <v>126</v>
      </c>
      <c r="C79" s="77" t="s">
        <v>19</v>
      </c>
      <c r="D79" s="53">
        <v>8</v>
      </c>
      <c r="E79" s="41">
        <v>321.74</v>
      </c>
      <c r="F79" s="40">
        <f>ROUND(E79*D79,2)</f>
        <v>2573.92</v>
      </c>
      <c r="G79" s="84"/>
      <c r="H79" s="85"/>
      <c r="I79" s="86"/>
      <c r="J79" s="87"/>
      <c r="K79" s="86"/>
      <c r="L79" s="88"/>
      <c r="M79" s="89"/>
      <c r="N79" s="87"/>
      <c r="O79" s="87"/>
      <c r="P79" s="87"/>
      <c r="Q79" s="87"/>
      <c r="R79" s="87"/>
      <c r="S79" s="87"/>
      <c r="T79" s="87"/>
      <c r="U79" s="87"/>
      <c r="V79" s="87"/>
      <c r="W79" s="87"/>
    </row>
    <row r="80" spans="1:23" s="91" customFormat="1" ht="45">
      <c r="A80" s="37" t="s">
        <v>127</v>
      </c>
      <c r="B80" s="38" t="s">
        <v>128</v>
      </c>
      <c r="C80" s="39" t="s">
        <v>19</v>
      </c>
      <c r="D80" s="40">
        <v>8</v>
      </c>
      <c r="E80" s="41">
        <v>329.06</v>
      </c>
      <c r="F80" s="40">
        <f>ROUND(E80*D80,2)</f>
        <v>2632.48</v>
      </c>
      <c r="G80" s="84"/>
      <c r="H80" s="85"/>
      <c r="I80" s="86"/>
      <c r="J80" s="87"/>
      <c r="K80" s="86"/>
      <c r="L80" s="88"/>
      <c r="M80" s="89"/>
      <c r="N80" s="87"/>
      <c r="O80" s="87"/>
      <c r="P80" s="87"/>
      <c r="Q80" s="87"/>
      <c r="R80" s="87"/>
      <c r="S80" s="87"/>
      <c r="T80" s="87"/>
      <c r="U80" s="87"/>
      <c r="V80" s="87"/>
      <c r="W80" s="87"/>
    </row>
    <row r="81" spans="1:23" s="91" customFormat="1" ht="45">
      <c r="A81" s="37" t="s">
        <v>129</v>
      </c>
      <c r="B81" s="38" t="s">
        <v>130</v>
      </c>
      <c r="C81" s="39" t="s">
        <v>19</v>
      </c>
      <c r="D81" s="40">
        <v>1</v>
      </c>
      <c r="E81" s="41">
        <v>350.68</v>
      </c>
      <c r="F81" s="40">
        <f>ROUND(E81*D81,2)</f>
        <v>350.68</v>
      </c>
      <c r="G81" s="84"/>
      <c r="H81" s="85"/>
      <c r="I81" s="86"/>
      <c r="J81" s="87"/>
      <c r="K81" s="86"/>
      <c r="L81" s="88"/>
      <c r="M81" s="89"/>
      <c r="N81" s="87"/>
      <c r="O81" s="87"/>
      <c r="P81" s="87"/>
      <c r="Q81" s="87"/>
      <c r="R81" s="87"/>
      <c r="S81" s="87"/>
      <c r="T81" s="87"/>
      <c r="U81" s="87"/>
      <c r="V81" s="87"/>
      <c r="W81" s="87"/>
    </row>
    <row r="82" spans="1:23" s="43" customFormat="1" ht="45">
      <c r="A82" s="37" t="s">
        <v>131</v>
      </c>
      <c r="B82" s="38" t="s">
        <v>132</v>
      </c>
      <c r="C82" s="39" t="s">
        <v>19</v>
      </c>
      <c r="D82" s="40">
        <v>2</v>
      </c>
      <c r="E82" s="41">
        <v>239.94</v>
      </c>
      <c r="F82" s="40">
        <f>ROUND(E82*D82,2)</f>
        <v>479.88</v>
      </c>
      <c r="G82" s="33"/>
      <c r="H82" s="34"/>
      <c r="I82" s="35"/>
      <c r="J82" s="42"/>
      <c r="K82" s="35"/>
      <c r="L82" s="7"/>
      <c r="M82" s="36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s="91" customFormat="1" ht="30">
      <c r="A83" s="37" t="s">
        <v>133</v>
      </c>
      <c r="B83" s="45" t="s">
        <v>134</v>
      </c>
      <c r="C83" s="46" t="s">
        <v>19</v>
      </c>
      <c r="D83" s="47">
        <v>17</v>
      </c>
      <c r="E83" s="41">
        <v>103.43</v>
      </c>
      <c r="F83" s="40">
        <f>ROUND(E83*D83,2)</f>
        <v>1758.31</v>
      </c>
      <c r="G83" s="84"/>
      <c r="H83" s="85"/>
      <c r="I83" s="86"/>
      <c r="J83" s="87"/>
      <c r="K83" s="86"/>
      <c r="L83" s="88"/>
      <c r="M83" s="89"/>
      <c r="N83" s="87"/>
      <c r="O83" s="87"/>
      <c r="P83" s="87"/>
      <c r="Q83" s="87"/>
      <c r="R83" s="87"/>
      <c r="S83" s="87"/>
      <c r="T83" s="87"/>
      <c r="U83" s="87"/>
      <c r="V83" s="87"/>
      <c r="W83" s="87"/>
    </row>
    <row r="84" spans="1:23" s="16" customFormat="1" ht="24.75" customHeight="1">
      <c r="A84" s="27" t="s">
        <v>135</v>
      </c>
      <c r="B84" s="28" t="s">
        <v>136</v>
      </c>
      <c r="C84" s="29"/>
      <c r="D84" s="29"/>
      <c r="E84" s="29"/>
      <c r="F84" s="32">
        <f>SUM(F85:F92)</f>
        <v>40776.990000000005</v>
      </c>
      <c r="G84" s="78"/>
      <c r="H84" s="80"/>
      <c r="I84" s="43"/>
      <c r="J84" s="80"/>
      <c r="K84" s="7"/>
      <c r="L84" s="81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13" s="42" customFormat="1" ht="30">
      <c r="A85" s="37" t="s">
        <v>137</v>
      </c>
      <c r="B85" s="76" t="s">
        <v>138</v>
      </c>
      <c r="C85" s="77" t="s">
        <v>19</v>
      </c>
      <c r="D85" s="53">
        <v>1</v>
      </c>
      <c r="E85" s="41">
        <v>786.69</v>
      </c>
      <c r="F85" s="40">
        <f aca="true" t="shared" si="4" ref="F85:F92">ROUND(E85*D85,2)</f>
        <v>786.69</v>
      </c>
      <c r="G85" s="33"/>
      <c r="H85" s="34"/>
      <c r="I85" s="35"/>
      <c r="K85" s="35"/>
      <c r="L85" s="7"/>
      <c r="M85" s="36"/>
    </row>
    <row r="86" spans="1:13" s="16" customFormat="1" ht="30">
      <c r="A86" s="37" t="s">
        <v>139</v>
      </c>
      <c r="B86" s="38" t="s">
        <v>140</v>
      </c>
      <c r="C86" s="39" t="s">
        <v>19</v>
      </c>
      <c r="D86" s="40">
        <v>1</v>
      </c>
      <c r="E86" s="41">
        <v>147.86</v>
      </c>
      <c r="F86" s="40">
        <f t="shared" si="4"/>
        <v>147.86</v>
      </c>
      <c r="G86" s="78"/>
      <c r="H86" s="79"/>
      <c r="I86" s="80"/>
      <c r="K86" s="80"/>
      <c r="L86" s="7"/>
      <c r="M86" s="81"/>
    </row>
    <row r="87" spans="1:13" s="16" customFormat="1" ht="30">
      <c r="A87" s="37" t="s">
        <v>141</v>
      </c>
      <c r="B87" s="38" t="s">
        <v>142</v>
      </c>
      <c r="C87" s="39" t="s">
        <v>19</v>
      </c>
      <c r="D87" s="40">
        <v>1</v>
      </c>
      <c r="E87" s="41">
        <v>122.4</v>
      </c>
      <c r="F87" s="40">
        <f t="shared" si="4"/>
        <v>122.4</v>
      </c>
      <c r="G87" s="78"/>
      <c r="H87" s="79"/>
      <c r="I87" s="80"/>
      <c r="K87" s="80"/>
      <c r="L87" s="7"/>
      <c r="M87" s="81"/>
    </row>
    <row r="88" spans="1:13" s="16" customFormat="1" ht="23.25" customHeight="1">
      <c r="A88" s="37" t="s">
        <v>143</v>
      </c>
      <c r="B88" s="38" t="s">
        <v>144</v>
      </c>
      <c r="C88" s="39" t="s">
        <v>14</v>
      </c>
      <c r="D88" s="40">
        <v>34.34</v>
      </c>
      <c r="E88" s="41">
        <v>723.39</v>
      </c>
      <c r="F88" s="40">
        <f t="shared" si="4"/>
        <v>24841.21</v>
      </c>
      <c r="G88" s="78"/>
      <c r="H88" s="79"/>
      <c r="I88" s="80"/>
      <c r="K88" s="80"/>
      <c r="L88" s="7"/>
      <c r="M88" s="81"/>
    </row>
    <row r="89" spans="1:13" s="16" customFormat="1" ht="24.75" customHeight="1">
      <c r="A89" s="37" t="s">
        <v>145</v>
      </c>
      <c r="B89" s="38" t="s">
        <v>146</v>
      </c>
      <c r="C89" s="39" t="s">
        <v>14</v>
      </c>
      <c r="D89" s="40">
        <v>5.04</v>
      </c>
      <c r="E89" s="41">
        <v>586.74</v>
      </c>
      <c r="F89" s="40">
        <f t="shared" si="4"/>
        <v>2957.17</v>
      </c>
      <c r="G89" s="78"/>
      <c r="H89" s="79"/>
      <c r="I89" s="80"/>
      <c r="K89" s="80"/>
      <c r="L89" s="7"/>
      <c r="M89" s="81"/>
    </row>
    <row r="90" spans="1:23" s="91" customFormat="1" ht="30">
      <c r="A90" s="37" t="s">
        <v>147</v>
      </c>
      <c r="B90" s="38" t="s">
        <v>148</v>
      </c>
      <c r="C90" s="77" t="s">
        <v>14</v>
      </c>
      <c r="D90" s="40">
        <v>1.68</v>
      </c>
      <c r="E90" s="41">
        <v>894.54</v>
      </c>
      <c r="F90" s="40">
        <f t="shared" si="4"/>
        <v>1502.83</v>
      </c>
      <c r="G90" s="84"/>
      <c r="H90" s="85"/>
      <c r="I90" s="86"/>
      <c r="J90" s="87"/>
      <c r="K90" s="86"/>
      <c r="L90" s="88"/>
      <c r="M90" s="89"/>
      <c r="N90" s="87"/>
      <c r="O90" s="87"/>
      <c r="P90" s="87"/>
      <c r="Q90" s="87"/>
      <c r="R90" s="87"/>
      <c r="S90" s="87"/>
      <c r="T90" s="87"/>
      <c r="U90" s="87"/>
      <c r="V90" s="87"/>
      <c r="W90" s="87"/>
    </row>
    <row r="91" spans="1:13" s="87" customFormat="1" ht="28.5" customHeight="1">
      <c r="A91" s="37" t="s">
        <v>149</v>
      </c>
      <c r="B91" s="38" t="s">
        <v>150</v>
      </c>
      <c r="C91" s="39" t="s">
        <v>14</v>
      </c>
      <c r="D91" s="40">
        <v>1.44</v>
      </c>
      <c r="E91" s="41">
        <v>775.56</v>
      </c>
      <c r="F91" s="40">
        <f t="shared" si="4"/>
        <v>1116.81</v>
      </c>
      <c r="G91" s="84"/>
      <c r="H91" s="85"/>
      <c r="I91" s="86"/>
      <c r="K91" s="86"/>
      <c r="L91" s="88"/>
      <c r="M91" s="89"/>
    </row>
    <row r="92" spans="1:13" s="16" customFormat="1" ht="27.75" customHeight="1">
      <c r="A92" s="37" t="s">
        <v>151</v>
      </c>
      <c r="B92" s="38" t="s">
        <v>152</v>
      </c>
      <c r="C92" s="39" t="s">
        <v>14</v>
      </c>
      <c r="D92" s="40">
        <v>34.34</v>
      </c>
      <c r="E92" s="41">
        <v>270.88</v>
      </c>
      <c r="F92" s="40">
        <f t="shared" si="4"/>
        <v>9302.02</v>
      </c>
      <c r="G92" s="78"/>
      <c r="H92" s="79"/>
      <c r="I92" s="80"/>
      <c r="K92" s="80"/>
      <c r="L92" s="7"/>
      <c r="M92" s="81"/>
    </row>
    <row r="93" spans="1:23" s="42" customFormat="1" ht="21" customHeight="1">
      <c r="A93" s="27" t="s">
        <v>153</v>
      </c>
      <c r="B93" s="28" t="s">
        <v>154</v>
      </c>
      <c r="C93" s="29"/>
      <c r="D93" s="29"/>
      <c r="E93" s="29"/>
      <c r="F93" s="32">
        <f>SUM(F94)</f>
        <v>3761.01</v>
      </c>
      <c r="G93" s="33"/>
      <c r="H93" s="35"/>
      <c r="I93" s="43"/>
      <c r="J93" s="35"/>
      <c r="K93" s="7"/>
      <c r="L93" s="36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13" s="16" customFormat="1" ht="30">
      <c r="A94" s="37" t="s">
        <v>155</v>
      </c>
      <c r="B94" s="38" t="s">
        <v>156</v>
      </c>
      <c r="C94" s="39" t="s">
        <v>24</v>
      </c>
      <c r="D94" s="40">
        <v>131</v>
      </c>
      <c r="E94" s="41">
        <v>28.71</v>
      </c>
      <c r="F94" s="40">
        <f>ROUND(E94*D94,2)</f>
        <v>3761.01</v>
      </c>
      <c r="G94" s="78"/>
      <c r="H94" s="79"/>
      <c r="I94" s="80"/>
      <c r="K94" s="80"/>
      <c r="L94" s="7"/>
      <c r="M94" s="81"/>
    </row>
    <row r="95" spans="1:23" s="42" customFormat="1" ht="24" customHeight="1">
      <c r="A95" s="27" t="s">
        <v>157</v>
      </c>
      <c r="B95" s="28" t="s">
        <v>158</v>
      </c>
      <c r="C95" s="29"/>
      <c r="D95" s="29"/>
      <c r="E95" s="29"/>
      <c r="F95" s="32">
        <f>SUM(F96:F100)</f>
        <v>22266.57</v>
      </c>
      <c r="G95" s="33"/>
      <c r="H95" s="35"/>
      <c r="I95" s="43"/>
      <c r="J95" s="35"/>
      <c r="K95" s="7"/>
      <c r="L95" s="36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 s="91" customFormat="1" ht="45">
      <c r="A96" s="37" t="s">
        <v>159</v>
      </c>
      <c r="B96" s="92" t="s">
        <v>160</v>
      </c>
      <c r="C96" s="77" t="s">
        <v>14</v>
      </c>
      <c r="D96" s="53">
        <v>225.44</v>
      </c>
      <c r="E96" s="41">
        <v>39.31</v>
      </c>
      <c r="F96" s="40">
        <f>ROUND(E96*D96,2)</f>
        <v>8862.05</v>
      </c>
      <c r="G96" s="84"/>
      <c r="H96" s="85"/>
      <c r="I96" s="86"/>
      <c r="J96" s="87"/>
      <c r="K96" s="86"/>
      <c r="L96" s="88"/>
      <c r="M96" s="89"/>
      <c r="N96" s="87"/>
      <c r="O96" s="87"/>
      <c r="P96" s="87"/>
      <c r="Q96" s="87"/>
      <c r="R96" s="87"/>
      <c r="S96" s="87"/>
      <c r="T96" s="87"/>
      <c r="U96" s="87"/>
      <c r="V96" s="87"/>
      <c r="W96" s="87"/>
    </row>
    <row r="97" spans="1:23" s="91" customFormat="1" ht="30">
      <c r="A97" s="37" t="s">
        <v>161</v>
      </c>
      <c r="B97" s="38" t="s">
        <v>162</v>
      </c>
      <c r="C97" s="39" t="s">
        <v>14</v>
      </c>
      <c r="D97" s="40">
        <v>225.44</v>
      </c>
      <c r="E97" s="41">
        <v>4.69</v>
      </c>
      <c r="F97" s="40">
        <f>ROUND(E97*D97,2)</f>
        <v>1057.31</v>
      </c>
      <c r="G97" s="84"/>
      <c r="H97" s="93"/>
      <c r="I97" s="94"/>
      <c r="J97" s="95"/>
      <c r="K97" s="94"/>
      <c r="L97" s="88"/>
      <c r="M97" s="96"/>
      <c r="N97" s="87"/>
      <c r="O97" s="87"/>
      <c r="P97" s="87"/>
      <c r="Q97" s="87"/>
      <c r="R97" s="87"/>
      <c r="S97" s="87"/>
      <c r="T97" s="87"/>
      <c r="U97" s="87"/>
      <c r="V97" s="87"/>
      <c r="W97" s="87"/>
    </row>
    <row r="98" spans="1:23" s="91" customFormat="1" ht="30">
      <c r="A98" s="37" t="s">
        <v>163</v>
      </c>
      <c r="B98" s="38" t="s">
        <v>164</v>
      </c>
      <c r="C98" s="39" t="s">
        <v>14</v>
      </c>
      <c r="D98" s="40">
        <v>225.44</v>
      </c>
      <c r="E98" s="41">
        <v>17.9</v>
      </c>
      <c r="F98" s="40">
        <f>ROUND(E98*D98,2)</f>
        <v>4035.38</v>
      </c>
      <c r="G98" s="84"/>
      <c r="H98" s="93"/>
      <c r="I98" s="94"/>
      <c r="J98" s="95"/>
      <c r="K98" s="94"/>
      <c r="L98" s="88"/>
      <c r="M98" s="96"/>
      <c r="N98" s="87"/>
      <c r="O98" s="87"/>
      <c r="P98" s="87"/>
      <c r="Q98" s="87"/>
      <c r="R98" s="87"/>
      <c r="S98" s="87"/>
      <c r="T98" s="87"/>
      <c r="U98" s="87"/>
      <c r="V98" s="87"/>
      <c r="W98" s="87"/>
    </row>
    <row r="99" spans="1:23" s="91" customFormat="1" ht="45">
      <c r="A99" s="37" t="s">
        <v>165</v>
      </c>
      <c r="B99" s="38" t="s">
        <v>166</v>
      </c>
      <c r="C99" s="39" t="s">
        <v>14</v>
      </c>
      <c r="D99" s="40">
        <v>109.52</v>
      </c>
      <c r="E99" s="41">
        <v>61.96</v>
      </c>
      <c r="F99" s="40">
        <f>ROUND(E99*D99,2)</f>
        <v>6785.86</v>
      </c>
      <c r="G99" s="84"/>
      <c r="H99" s="93"/>
      <c r="I99" s="94"/>
      <c r="J99" s="95"/>
      <c r="K99" s="94"/>
      <c r="L99" s="88"/>
      <c r="M99" s="96"/>
      <c r="N99" s="87"/>
      <c r="O99" s="87"/>
      <c r="P99" s="87"/>
      <c r="Q99" s="87"/>
      <c r="R99" s="87"/>
      <c r="S99" s="87"/>
      <c r="T99" s="87"/>
      <c r="U99" s="87"/>
      <c r="V99" s="87"/>
      <c r="W99" s="87"/>
    </row>
    <row r="100" spans="1:23" s="91" customFormat="1" ht="30">
      <c r="A100" s="37" t="s">
        <v>167</v>
      </c>
      <c r="B100" s="83" t="s">
        <v>168</v>
      </c>
      <c r="C100" s="39" t="s">
        <v>14</v>
      </c>
      <c r="D100" s="40">
        <v>104.95</v>
      </c>
      <c r="E100" s="41">
        <v>14.54</v>
      </c>
      <c r="F100" s="40">
        <f>ROUND(E100*D100,2)</f>
        <v>1525.97</v>
      </c>
      <c r="G100" s="84"/>
      <c r="H100" s="85"/>
      <c r="I100" s="86"/>
      <c r="J100" s="87"/>
      <c r="K100" s="86"/>
      <c r="L100" s="88"/>
      <c r="M100" s="89"/>
      <c r="N100" s="87"/>
      <c r="O100" s="87"/>
      <c r="P100" s="87"/>
      <c r="Q100" s="87"/>
      <c r="R100" s="87"/>
      <c r="S100" s="87"/>
      <c r="T100" s="87"/>
      <c r="U100" s="87"/>
      <c r="V100" s="87"/>
      <c r="W100" s="87"/>
    </row>
    <row r="101" spans="1:23" s="42" customFormat="1" ht="24" customHeight="1">
      <c r="A101" s="27" t="s">
        <v>169</v>
      </c>
      <c r="B101" s="28" t="s">
        <v>170</v>
      </c>
      <c r="C101" s="29"/>
      <c r="D101" s="29"/>
      <c r="E101" s="29"/>
      <c r="F101" s="32">
        <f>SUM(F102:F108)</f>
        <v>17609.800000000003</v>
      </c>
      <c r="G101" s="33"/>
      <c r="H101" s="35"/>
      <c r="I101" s="43"/>
      <c r="J101" s="35"/>
      <c r="K101" s="7"/>
      <c r="L101" s="36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13" s="42" customFormat="1" ht="30">
      <c r="A102" s="37" t="s">
        <v>171</v>
      </c>
      <c r="B102" s="76" t="s">
        <v>172</v>
      </c>
      <c r="C102" s="77" t="s">
        <v>14</v>
      </c>
      <c r="D102" s="53">
        <v>44.35</v>
      </c>
      <c r="E102" s="41">
        <v>25.76</v>
      </c>
      <c r="F102" s="40">
        <f aca="true" t="shared" si="5" ref="F102:F108">ROUND(E102*D102,2)</f>
        <v>1142.46</v>
      </c>
      <c r="G102" s="97"/>
      <c r="H102" s="34"/>
      <c r="I102" s="35"/>
      <c r="K102" s="35"/>
      <c r="L102" s="7"/>
      <c r="M102" s="36"/>
    </row>
    <row r="103" spans="1:13" s="42" customFormat="1" ht="30">
      <c r="A103" s="37" t="s">
        <v>173</v>
      </c>
      <c r="B103" s="38" t="s">
        <v>174</v>
      </c>
      <c r="C103" s="39" t="s">
        <v>14</v>
      </c>
      <c r="D103" s="40">
        <v>109.31</v>
      </c>
      <c r="E103" s="41">
        <v>51.78</v>
      </c>
      <c r="F103" s="40">
        <f t="shared" si="5"/>
        <v>5660.07</v>
      </c>
      <c r="G103" s="33"/>
      <c r="H103" s="34"/>
      <c r="I103" s="35"/>
      <c r="K103" s="35"/>
      <c r="L103" s="7"/>
      <c r="M103" s="36"/>
    </row>
    <row r="104" spans="1:13" s="42" customFormat="1" ht="30">
      <c r="A104" s="37" t="s">
        <v>175</v>
      </c>
      <c r="B104" s="38" t="s">
        <v>176</v>
      </c>
      <c r="C104" s="39" t="s">
        <v>14</v>
      </c>
      <c r="D104" s="40">
        <v>130.68</v>
      </c>
      <c r="E104" s="41">
        <v>63.29</v>
      </c>
      <c r="F104" s="40">
        <f t="shared" si="5"/>
        <v>8270.74</v>
      </c>
      <c r="G104" s="33"/>
      <c r="H104" s="34"/>
      <c r="I104" s="35"/>
      <c r="K104" s="35"/>
      <c r="L104" s="7"/>
      <c r="M104" s="36"/>
    </row>
    <row r="105" spans="1:13" s="42" customFormat="1" ht="30">
      <c r="A105" s="37" t="s">
        <v>177</v>
      </c>
      <c r="B105" s="38" t="s">
        <v>178</v>
      </c>
      <c r="C105" s="39" t="s">
        <v>14</v>
      </c>
      <c r="D105" s="40">
        <v>16</v>
      </c>
      <c r="E105" s="41">
        <v>4.44</v>
      </c>
      <c r="F105" s="40">
        <f t="shared" si="5"/>
        <v>71.04</v>
      </c>
      <c r="G105" s="33"/>
      <c r="H105" s="34"/>
      <c r="I105" s="35"/>
      <c r="K105" s="35"/>
      <c r="L105" s="7"/>
      <c r="M105" s="36"/>
    </row>
    <row r="106" spans="1:13" s="42" customFormat="1" ht="30">
      <c r="A106" s="37" t="s">
        <v>179</v>
      </c>
      <c r="B106" s="38" t="s">
        <v>180</v>
      </c>
      <c r="C106" s="39" t="s">
        <v>96</v>
      </c>
      <c r="D106" s="40">
        <v>59.56</v>
      </c>
      <c r="E106" s="41">
        <v>10.89</v>
      </c>
      <c r="F106" s="40">
        <f t="shared" si="5"/>
        <v>648.61</v>
      </c>
      <c r="G106" s="33"/>
      <c r="H106" s="34"/>
      <c r="I106" s="35"/>
      <c r="K106" s="35"/>
      <c r="L106" s="7"/>
      <c r="M106" s="36"/>
    </row>
    <row r="107" spans="1:13" s="42" customFormat="1" ht="30">
      <c r="A107" s="37" t="s">
        <v>181</v>
      </c>
      <c r="B107" s="45" t="s">
        <v>182</v>
      </c>
      <c r="C107" s="46" t="s">
        <v>96</v>
      </c>
      <c r="D107" s="47">
        <v>1.85</v>
      </c>
      <c r="E107" s="41">
        <v>51.83</v>
      </c>
      <c r="F107" s="40">
        <f t="shared" si="5"/>
        <v>95.89</v>
      </c>
      <c r="G107" s="33"/>
      <c r="H107" s="34"/>
      <c r="I107" s="35"/>
      <c r="K107" s="35"/>
      <c r="L107" s="7"/>
      <c r="M107" s="36"/>
    </row>
    <row r="108" spans="1:13" s="42" customFormat="1" ht="30">
      <c r="A108" s="37" t="s">
        <v>183</v>
      </c>
      <c r="B108" s="45" t="s">
        <v>184</v>
      </c>
      <c r="C108" s="46" t="s">
        <v>14</v>
      </c>
      <c r="D108" s="47">
        <v>17.26</v>
      </c>
      <c r="E108" s="41">
        <v>99.71</v>
      </c>
      <c r="F108" s="40">
        <f t="shared" si="5"/>
        <v>1720.99</v>
      </c>
      <c r="G108" s="33"/>
      <c r="H108" s="34"/>
      <c r="I108" s="35"/>
      <c r="K108" s="35"/>
      <c r="L108" s="7"/>
      <c r="M108" s="36"/>
    </row>
    <row r="109" spans="1:23" s="42" customFormat="1" ht="27" customHeight="1">
      <c r="A109" s="27" t="s">
        <v>185</v>
      </c>
      <c r="B109" s="28" t="s">
        <v>186</v>
      </c>
      <c r="C109" s="29"/>
      <c r="D109" s="29"/>
      <c r="E109" s="29"/>
      <c r="F109" s="32">
        <f>SUM(F110:F172)</f>
        <v>33491.8</v>
      </c>
      <c r="G109" s="33"/>
      <c r="H109" s="35"/>
      <c r="I109" s="43"/>
      <c r="J109" s="35"/>
      <c r="K109" s="7"/>
      <c r="L109" s="36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12" s="8" customFormat="1" ht="20.25" customHeight="1">
      <c r="A110" s="37" t="s">
        <v>187</v>
      </c>
      <c r="B110" s="98" t="s">
        <v>188</v>
      </c>
      <c r="C110" s="99"/>
      <c r="D110" s="99"/>
      <c r="E110" s="100"/>
      <c r="F110" s="100"/>
      <c r="G110" s="4"/>
      <c r="H110" s="5"/>
      <c r="L110" s="7"/>
    </row>
    <row r="111" spans="1:23" s="42" customFormat="1" ht="24" customHeight="1">
      <c r="A111" s="27" t="s">
        <v>189</v>
      </c>
      <c r="B111" s="28" t="s">
        <v>190</v>
      </c>
      <c r="C111" s="29"/>
      <c r="D111" s="29"/>
      <c r="E111" s="29"/>
      <c r="F111" s="32"/>
      <c r="G111" s="33"/>
      <c r="H111" s="35"/>
      <c r="I111" s="43"/>
      <c r="J111" s="35"/>
      <c r="K111" s="7"/>
      <c r="L111" s="36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1:13" s="42" customFormat="1" ht="30">
      <c r="A112" s="101" t="s">
        <v>191</v>
      </c>
      <c r="B112" s="45" t="s">
        <v>192</v>
      </c>
      <c r="C112" s="46" t="s">
        <v>96</v>
      </c>
      <c r="D112" s="47">
        <v>47</v>
      </c>
      <c r="E112" s="41">
        <v>16.34</v>
      </c>
      <c r="F112" s="40">
        <f>ROUND(E112*D112,2)</f>
        <v>767.98</v>
      </c>
      <c r="G112" s="33"/>
      <c r="H112" s="34"/>
      <c r="I112" s="35"/>
      <c r="K112" s="35"/>
      <c r="L112" s="7"/>
      <c r="M112" s="36"/>
    </row>
    <row r="113" spans="1:13" s="42" customFormat="1" ht="30">
      <c r="A113" s="101" t="s">
        <v>193</v>
      </c>
      <c r="B113" s="45" t="s">
        <v>194</v>
      </c>
      <c r="C113" s="46" t="s">
        <v>96</v>
      </c>
      <c r="D113" s="47">
        <v>24</v>
      </c>
      <c r="E113" s="41">
        <v>23.68</v>
      </c>
      <c r="F113" s="40">
        <f>ROUND(E113*D113,2)</f>
        <v>568.32</v>
      </c>
      <c r="G113" s="33"/>
      <c r="H113" s="34"/>
      <c r="I113" s="35"/>
      <c r="K113" s="35"/>
      <c r="L113" s="7"/>
      <c r="M113" s="36"/>
    </row>
    <row r="114" spans="1:13" s="42" customFormat="1" ht="30">
      <c r="A114" s="101" t="s">
        <v>195</v>
      </c>
      <c r="B114" s="45" t="s">
        <v>196</v>
      </c>
      <c r="C114" s="46" t="s">
        <v>96</v>
      </c>
      <c r="D114" s="47">
        <v>21</v>
      </c>
      <c r="E114" s="41">
        <v>33.36</v>
      </c>
      <c r="F114" s="40">
        <f>ROUND(E114*D114,2)</f>
        <v>700.56</v>
      </c>
      <c r="G114" s="33"/>
      <c r="H114" s="34"/>
      <c r="I114" s="35"/>
      <c r="K114" s="35"/>
      <c r="L114" s="7"/>
      <c r="M114" s="36"/>
    </row>
    <row r="115" spans="1:13" s="42" customFormat="1" ht="30">
      <c r="A115" s="101" t="s">
        <v>197</v>
      </c>
      <c r="B115" s="45" t="s">
        <v>198</v>
      </c>
      <c r="C115" s="46" t="s">
        <v>96</v>
      </c>
      <c r="D115" s="47">
        <v>15</v>
      </c>
      <c r="E115" s="41">
        <v>50.43</v>
      </c>
      <c r="F115" s="40">
        <f>ROUND(E115*D115,2)</f>
        <v>756.45</v>
      </c>
      <c r="G115" s="33"/>
      <c r="H115" s="34"/>
      <c r="I115" s="35"/>
      <c r="K115" s="35"/>
      <c r="L115" s="7"/>
      <c r="M115" s="36"/>
    </row>
    <row r="116" spans="1:23" s="42" customFormat="1" ht="24.75" customHeight="1">
      <c r="A116" s="27" t="s">
        <v>199</v>
      </c>
      <c r="B116" s="28" t="s">
        <v>200</v>
      </c>
      <c r="C116" s="29"/>
      <c r="D116" s="29"/>
      <c r="E116" s="29"/>
      <c r="F116" s="32"/>
      <c r="G116" s="33"/>
      <c r="H116" s="35"/>
      <c r="I116" s="43"/>
      <c r="J116" s="35"/>
      <c r="K116" s="7"/>
      <c r="L116" s="36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13" s="42" customFormat="1" ht="25.5" customHeight="1">
      <c r="A117" s="102" t="s">
        <v>201</v>
      </c>
      <c r="B117" s="103" t="s">
        <v>202</v>
      </c>
      <c r="C117" s="46" t="s">
        <v>19</v>
      </c>
      <c r="D117" s="47">
        <v>7</v>
      </c>
      <c r="E117" s="41">
        <v>51.95</v>
      </c>
      <c r="F117" s="40">
        <f>ROUND(E117*D117,2)</f>
        <v>363.65</v>
      </c>
      <c r="G117" s="33"/>
      <c r="H117" s="34"/>
      <c r="I117" s="35"/>
      <c r="K117" s="35"/>
      <c r="L117" s="7"/>
      <c r="M117" s="36"/>
    </row>
    <row r="118" spans="1:13" s="42" customFormat="1" ht="27.75" customHeight="1">
      <c r="A118" s="102" t="s">
        <v>203</v>
      </c>
      <c r="B118" s="103" t="s">
        <v>204</v>
      </c>
      <c r="C118" s="46" t="s">
        <v>19</v>
      </c>
      <c r="D118" s="47">
        <v>3</v>
      </c>
      <c r="E118" s="41">
        <v>86.9</v>
      </c>
      <c r="F118" s="40">
        <f>ROUND(E118*D118,2)</f>
        <v>260.7</v>
      </c>
      <c r="G118" s="33"/>
      <c r="H118" s="34"/>
      <c r="I118" s="35"/>
      <c r="K118" s="35"/>
      <c r="L118" s="7"/>
      <c r="M118" s="36"/>
    </row>
    <row r="119" spans="1:13" s="42" customFormat="1" ht="28.5" customHeight="1">
      <c r="A119" s="102" t="s">
        <v>205</v>
      </c>
      <c r="B119" s="103" t="s">
        <v>206</v>
      </c>
      <c r="C119" s="46" t="s">
        <v>19</v>
      </c>
      <c r="D119" s="47">
        <v>1</v>
      </c>
      <c r="E119" s="41">
        <v>118.41</v>
      </c>
      <c r="F119" s="40">
        <f>ROUND(E119*D119,2)</f>
        <v>118.41</v>
      </c>
      <c r="G119" s="33"/>
      <c r="H119" s="34"/>
      <c r="I119" s="35"/>
      <c r="K119" s="35"/>
      <c r="L119" s="7"/>
      <c r="M119" s="36"/>
    </row>
    <row r="120" spans="1:13" s="42" customFormat="1" ht="30">
      <c r="A120" s="101" t="s">
        <v>207</v>
      </c>
      <c r="B120" s="45" t="s">
        <v>208</v>
      </c>
      <c r="C120" s="46" t="s">
        <v>19</v>
      </c>
      <c r="D120" s="47">
        <v>4</v>
      </c>
      <c r="E120" s="41">
        <v>77.7</v>
      </c>
      <c r="F120" s="40">
        <f>ROUND(E120*D120,2)</f>
        <v>310.8</v>
      </c>
      <c r="G120" s="33"/>
      <c r="H120" s="34"/>
      <c r="I120" s="35"/>
      <c r="K120" s="35"/>
      <c r="L120" s="7"/>
      <c r="M120" s="36"/>
    </row>
    <row r="121" spans="1:23" s="42" customFormat="1" ht="24" customHeight="1">
      <c r="A121" s="27" t="s">
        <v>209</v>
      </c>
      <c r="B121" s="28" t="s">
        <v>210</v>
      </c>
      <c r="C121" s="29"/>
      <c r="D121" s="29"/>
      <c r="E121" s="29"/>
      <c r="F121" s="32"/>
      <c r="G121" s="33"/>
      <c r="H121" s="35"/>
      <c r="I121" s="43"/>
      <c r="J121" s="35"/>
      <c r="K121" s="7"/>
      <c r="L121" s="36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1:13" s="42" customFormat="1" ht="24.75" customHeight="1">
      <c r="A122" s="101" t="s">
        <v>211</v>
      </c>
      <c r="B122" s="45" t="s">
        <v>212</v>
      </c>
      <c r="C122" s="46" t="s">
        <v>19</v>
      </c>
      <c r="D122" s="47">
        <v>1</v>
      </c>
      <c r="E122" s="41">
        <v>133.69</v>
      </c>
      <c r="F122" s="40">
        <f>ROUND(E122*D122,2)</f>
        <v>133.69</v>
      </c>
      <c r="G122" s="33"/>
      <c r="H122" s="34"/>
      <c r="I122" s="35"/>
      <c r="K122" s="35"/>
      <c r="L122" s="7"/>
      <c r="M122" s="36"/>
    </row>
    <row r="123" spans="1:13" s="42" customFormat="1" ht="24.75" customHeight="1">
      <c r="A123" s="101" t="s">
        <v>213</v>
      </c>
      <c r="B123" s="45" t="s">
        <v>214</v>
      </c>
      <c r="C123" s="46" t="s">
        <v>19</v>
      </c>
      <c r="D123" s="47">
        <v>1</v>
      </c>
      <c r="E123" s="41">
        <v>50.45</v>
      </c>
      <c r="F123" s="40">
        <f>ROUND(E123*D123,2)</f>
        <v>50.45</v>
      </c>
      <c r="G123" s="33"/>
      <c r="H123" s="34"/>
      <c r="I123" s="35"/>
      <c r="K123" s="35"/>
      <c r="L123" s="7"/>
      <c r="M123" s="36"/>
    </row>
    <row r="124" spans="1:23" s="42" customFormat="1" ht="23.25" customHeight="1">
      <c r="A124" s="27" t="s">
        <v>215</v>
      </c>
      <c r="B124" s="28" t="s">
        <v>216</v>
      </c>
      <c r="C124" s="29"/>
      <c r="D124" s="29"/>
      <c r="E124" s="29"/>
      <c r="F124" s="32"/>
      <c r="G124" s="33"/>
      <c r="H124" s="35"/>
      <c r="I124" s="43"/>
      <c r="J124" s="35"/>
      <c r="K124" s="7"/>
      <c r="L124" s="36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1:23" s="42" customFormat="1" ht="23.25" customHeight="1">
      <c r="A125" s="27" t="s">
        <v>217</v>
      </c>
      <c r="B125" s="28" t="s">
        <v>190</v>
      </c>
      <c r="C125" s="29"/>
      <c r="D125" s="29"/>
      <c r="E125" s="29"/>
      <c r="F125" s="32"/>
      <c r="G125" s="33"/>
      <c r="H125" s="35"/>
      <c r="I125" s="43"/>
      <c r="J125" s="35"/>
      <c r="K125" s="7"/>
      <c r="L125" s="36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1:13" s="42" customFormat="1" ht="30">
      <c r="A126" s="101" t="s">
        <v>218</v>
      </c>
      <c r="B126" s="45" t="s">
        <v>219</v>
      </c>
      <c r="C126" s="46" t="s">
        <v>96</v>
      </c>
      <c r="D126" s="47">
        <v>4</v>
      </c>
      <c r="E126" s="41">
        <v>42.65</v>
      </c>
      <c r="F126" s="40">
        <f>ROUND(E126*D126,2)</f>
        <v>170.6</v>
      </c>
      <c r="G126" s="33"/>
      <c r="H126" s="34"/>
      <c r="I126" s="35"/>
      <c r="K126" s="35"/>
      <c r="L126" s="7"/>
      <c r="M126" s="36"/>
    </row>
    <row r="127" spans="1:13" s="42" customFormat="1" ht="30">
      <c r="A127" s="101" t="s">
        <v>220</v>
      </c>
      <c r="B127" s="45" t="s">
        <v>221</v>
      </c>
      <c r="C127" s="46" t="s">
        <v>96</v>
      </c>
      <c r="D127" s="47">
        <v>4</v>
      </c>
      <c r="E127" s="41">
        <v>53.13</v>
      </c>
      <c r="F127" s="40">
        <f>ROUND(E127*D127,2)</f>
        <v>212.52</v>
      </c>
      <c r="G127" s="33"/>
      <c r="H127" s="34"/>
      <c r="I127" s="35"/>
      <c r="K127" s="35"/>
      <c r="L127" s="7"/>
      <c r="M127" s="36"/>
    </row>
    <row r="128" spans="1:23" s="42" customFormat="1" ht="25.5" customHeight="1">
      <c r="A128" s="27" t="s">
        <v>222</v>
      </c>
      <c r="B128" s="28" t="s">
        <v>223</v>
      </c>
      <c r="C128" s="29"/>
      <c r="D128" s="29"/>
      <c r="E128" s="29"/>
      <c r="F128" s="32"/>
      <c r="G128" s="33"/>
      <c r="H128" s="35"/>
      <c r="I128" s="43"/>
      <c r="J128" s="35"/>
      <c r="K128" s="7"/>
      <c r="L128" s="36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1:13" s="42" customFormat="1" ht="30">
      <c r="A129" s="101" t="s">
        <v>224</v>
      </c>
      <c r="B129" s="45" t="s">
        <v>225</v>
      </c>
      <c r="C129" s="46" t="s">
        <v>19</v>
      </c>
      <c r="D129" s="47">
        <v>4</v>
      </c>
      <c r="E129" s="41">
        <v>133.58</v>
      </c>
      <c r="F129" s="40">
        <f>ROUND(E129*D129,2)</f>
        <v>534.32</v>
      </c>
      <c r="G129" s="33"/>
      <c r="H129" s="34"/>
      <c r="I129" s="35"/>
      <c r="K129" s="35"/>
      <c r="L129" s="7"/>
      <c r="M129" s="36"/>
    </row>
    <row r="130" spans="1:13" s="42" customFormat="1" ht="30">
      <c r="A130" s="101" t="s">
        <v>226</v>
      </c>
      <c r="B130" s="45" t="s">
        <v>227</v>
      </c>
      <c r="C130" s="46" t="s">
        <v>19</v>
      </c>
      <c r="D130" s="47">
        <v>7</v>
      </c>
      <c r="E130" s="41">
        <v>157.33</v>
      </c>
      <c r="F130" s="40">
        <f>ROUND(E130*D130,2)</f>
        <v>1101.31</v>
      </c>
      <c r="G130" s="33"/>
      <c r="H130" s="34"/>
      <c r="I130" s="35"/>
      <c r="K130" s="35"/>
      <c r="L130" s="7"/>
      <c r="M130" s="36"/>
    </row>
    <row r="131" spans="1:13" s="42" customFormat="1" ht="30">
      <c r="A131" s="101" t="s">
        <v>228</v>
      </c>
      <c r="B131" s="45" t="s">
        <v>229</v>
      </c>
      <c r="C131" s="46" t="s">
        <v>19</v>
      </c>
      <c r="D131" s="47">
        <v>6</v>
      </c>
      <c r="E131" s="41">
        <v>34.74</v>
      </c>
      <c r="F131" s="40">
        <f>ROUND(E131*D131,2)</f>
        <v>208.44</v>
      </c>
      <c r="G131" s="33"/>
      <c r="H131" s="34"/>
      <c r="I131" s="35"/>
      <c r="K131" s="35"/>
      <c r="L131" s="7"/>
      <c r="M131" s="36"/>
    </row>
    <row r="132" spans="1:23" s="42" customFormat="1" ht="23.25" customHeight="1">
      <c r="A132" s="27" t="s">
        <v>230</v>
      </c>
      <c r="B132" s="28" t="s">
        <v>231</v>
      </c>
      <c r="C132" s="29"/>
      <c r="D132" s="29"/>
      <c r="E132" s="29"/>
      <c r="F132" s="32"/>
      <c r="G132" s="33"/>
      <c r="H132" s="35"/>
      <c r="I132" s="43"/>
      <c r="J132" s="35"/>
      <c r="K132" s="7"/>
      <c r="L132" s="36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13" s="42" customFormat="1" ht="21.75" customHeight="1">
      <c r="A133" s="101" t="s">
        <v>232</v>
      </c>
      <c r="B133" s="45" t="s">
        <v>233</v>
      </c>
      <c r="C133" s="46" t="s">
        <v>19</v>
      </c>
      <c r="D133" s="47">
        <v>1</v>
      </c>
      <c r="E133" s="41">
        <v>982.69</v>
      </c>
      <c r="F133" s="40">
        <f>ROUND(E133*D133,2)</f>
        <v>982.69</v>
      </c>
      <c r="G133" s="33"/>
      <c r="H133" s="34"/>
      <c r="I133" s="35"/>
      <c r="K133" s="35"/>
      <c r="L133" s="7"/>
      <c r="M133" s="36"/>
    </row>
    <row r="134" spans="1:13" s="42" customFormat="1" ht="25.5" customHeight="1">
      <c r="A134" s="101" t="s">
        <v>234</v>
      </c>
      <c r="B134" s="45" t="s">
        <v>235</v>
      </c>
      <c r="C134" s="46" t="s">
        <v>96</v>
      </c>
      <c r="D134" s="47">
        <v>17</v>
      </c>
      <c r="E134" s="41">
        <v>41.84</v>
      </c>
      <c r="F134" s="40">
        <f>ROUND(E134*D134,2)</f>
        <v>711.28</v>
      </c>
      <c r="G134" s="33"/>
      <c r="H134" s="34"/>
      <c r="I134" s="35"/>
      <c r="K134" s="35"/>
      <c r="L134" s="7"/>
      <c r="M134" s="36"/>
    </row>
    <row r="135" spans="1:13" s="42" customFormat="1" ht="27" customHeight="1">
      <c r="A135" s="101" t="s">
        <v>236</v>
      </c>
      <c r="B135" s="45" t="s">
        <v>237</v>
      </c>
      <c r="C135" s="46" t="s">
        <v>19</v>
      </c>
      <c r="D135" s="47">
        <v>2</v>
      </c>
      <c r="E135" s="41">
        <v>124.2</v>
      </c>
      <c r="F135" s="40">
        <f>ROUND(E135*D135,2)</f>
        <v>248.4</v>
      </c>
      <c r="G135" s="33"/>
      <c r="H135" s="34"/>
      <c r="I135" s="35"/>
      <c r="K135" s="35"/>
      <c r="L135" s="7"/>
      <c r="M135" s="36"/>
    </row>
    <row r="136" spans="1:13" s="42" customFormat="1" ht="27" customHeight="1">
      <c r="A136" s="101" t="s">
        <v>238</v>
      </c>
      <c r="B136" s="45" t="s">
        <v>239</v>
      </c>
      <c r="C136" s="46" t="s">
        <v>19</v>
      </c>
      <c r="D136" s="47">
        <v>1</v>
      </c>
      <c r="E136" s="41">
        <v>99.41</v>
      </c>
      <c r="F136" s="40">
        <f>ROUND(E136*D136,2)</f>
        <v>99.41</v>
      </c>
      <c r="G136" s="33"/>
      <c r="H136" s="34"/>
      <c r="I136" s="35"/>
      <c r="K136" s="35"/>
      <c r="L136" s="7"/>
      <c r="M136" s="36"/>
    </row>
    <row r="137" spans="1:13" s="42" customFormat="1" ht="27" customHeight="1">
      <c r="A137" s="101" t="s">
        <v>240</v>
      </c>
      <c r="B137" s="45" t="s">
        <v>241</v>
      </c>
      <c r="C137" s="46" t="s">
        <v>19</v>
      </c>
      <c r="D137" s="47">
        <v>1</v>
      </c>
      <c r="E137" s="41">
        <v>454.51</v>
      </c>
      <c r="F137" s="40">
        <f>ROUND(E137*D137,2)</f>
        <v>454.51</v>
      </c>
      <c r="G137" s="33"/>
      <c r="H137" s="34"/>
      <c r="I137" s="35"/>
      <c r="K137" s="35"/>
      <c r="L137" s="7"/>
      <c r="M137" s="36"/>
    </row>
    <row r="138" spans="1:23" s="42" customFormat="1" ht="24.75" customHeight="1">
      <c r="A138" s="27" t="s">
        <v>242</v>
      </c>
      <c r="B138" s="28" t="s">
        <v>243</v>
      </c>
      <c r="C138" s="29"/>
      <c r="D138" s="29"/>
      <c r="E138" s="29"/>
      <c r="F138" s="32"/>
      <c r="G138" s="33"/>
      <c r="H138" s="35"/>
      <c r="I138" s="43"/>
      <c r="J138" s="35"/>
      <c r="K138" s="7"/>
      <c r="L138" s="36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1:13" s="42" customFormat="1" ht="21.75" customHeight="1">
      <c r="A139" s="101" t="s">
        <v>244</v>
      </c>
      <c r="B139" s="45" t="s">
        <v>245</v>
      </c>
      <c r="C139" s="46" t="s">
        <v>19</v>
      </c>
      <c r="D139" s="47">
        <v>1</v>
      </c>
      <c r="E139" s="41">
        <v>4004.1</v>
      </c>
      <c r="F139" s="40">
        <f>ROUND(E139*D139,2)</f>
        <v>4004.1</v>
      </c>
      <c r="G139" s="33"/>
      <c r="H139" s="34"/>
      <c r="I139" s="35"/>
      <c r="K139" s="35"/>
      <c r="L139" s="7"/>
      <c r="M139" s="36"/>
    </row>
    <row r="140" spans="1:13" s="42" customFormat="1" ht="21.75" customHeight="1">
      <c r="A140" s="101" t="s">
        <v>246</v>
      </c>
      <c r="B140" s="45" t="s">
        <v>247</v>
      </c>
      <c r="C140" s="46" t="s">
        <v>96</v>
      </c>
      <c r="D140" s="47">
        <v>7</v>
      </c>
      <c r="E140" s="41">
        <v>28.31</v>
      </c>
      <c r="F140" s="40">
        <f>ROUND(E140*D140,2)</f>
        <v>198.17</v>
      </c>
      <c r="G140" s="33"/>
      <c r="H140" s="34"/>
      <c r="I140" s="35"/>
      <c r="K140" s="35"/>
      <c r="L140" s="7"/>
      <c r="M140" s="36"/>
    </row>
    <row r="141" spans="1:23" s="42" customFormat="1" ht="21.75" customHeight="1">
      <c r="A141" s="27" t="s">
        <v>248</v>
      </c>
      <c r="B141" s="28" t="s">
        <v>249</v>
      </c>
      <c r="C141" s="29"/>
      <c r="D141" s="29"/>
      <c r="E141" s="29"/>
      <c r="F141" s="32"/>
      <c r="G141" s="33"/>
      <c r="H141" s="35"/>
      <c r="I141" s="43"/>
      <c r="J141" s="35"/>
      <c r="K141" s="7"/>
      <c r="L141" s="36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1:13" s="42" customFormat="1" ht="30">
      <c r="A142" s="101" t="s">
        <v>250</v>
      </c>
      <c r="B142" s="45" t="s">
        <v>251</v>
      </c>
      <c r="C142" s="46" t="s">
        <v>19</v>
      </c>
      <c r="D142" s="47">
        <v>2</v>
      </c>
      <c r="E142" s="41">
        <v>116.89</v>
      </c>
      <c r="F142" s="40">
        <f aca="true" t="shared" si="6" ref="F142:F147">ROUND(E142*D142,2)</f>
        <v>233.78</v>
      </c>
      <c r="G142" s="33"/>
      <c r="H142" s="34"/>
      <c r="I142" s="35"/>
      <c r="K142" s="35"/>
      <c r="L142" s="7"/>
      <c r="M142" s="36"/>
    </row>
    <row r="143" spans="1:13" s="42" customFormat="1" ht="21" customHeight="1">
      <c r="A143" s="101" t="s">
        <v>252</v>
      </c>
      <c r="B143" s="45" t="s">
        <v>253</v>
      </c>
      <c r="C143" s="46" t="s">
        <v>19</v>
      </c>
      <c r="D143" s="47">
        <v>1</v>
      </c>
      <c r="E143" s="41">
        <v>377.21</v>
      </c>
      <c r="F143" s="40">
        <f t="shared" si="6"/>
        <v>377.21</v>
      </c>
      <c r="G143" s="33"/>
      <c r="H143" s="34"/>
      <c r="I143" s="35"/>
      <c r="K143" s="35"/>
      <c r="L143" s="7"/>
      <c r="M143" s="36"/>
    </row>
    <row r="144" spans="1:13" s="42" customFormat="1" ht="21" customHeight="1">
      <c r="A144" s="101" t="s">
        <v>254</v>
      </c>
      <c r="B144" s="45" t="s">
        <v>255</v>
      </c>
      <c r="C144" s="46" t="s">
        <v>19</v>
      </c>
      <c r="D144" s="47">
        <v>1</v>
      </c>
      <c r="E144" s="41">
        <v>103.5</v>
      </c>
      <c r="F144" s="40">
        <f t="shared" si="6"/>
        <v>103.5</v>
      </c>
      <c r="G144" s="33"/>
      <c r="H144" s="34"/>
      <c r="I144" s="35"/>
      <c r="K144" s="35"/>
      <c r="L144" s="7"/>
      <c r="M144" s="36"/>
    </row>
    <row r="145" spans="1:13" s="42" customFormat="1" ht="21" customHeight="1">
      <c r="A145" s="101" t="s">
        <v>256</v>
      </c>
      <c r="B145" s="45" t="s">
        <v>257</v>
      </c>
      <c r="C145" s="46" t="s">
        <v>19</v>
      </c>
      <c r="D145" s="47">
        <v>4</v>
      </c>
      <c r="E145" s="41">
        <v>11.25</v>
      </c>
      <c r="F145" s="40">
        <f t="shared" si="6"/>
        <v>45</v>
      </c>
      <c r="G145" s="33"/>
      <c r="H145" s="34"/>
      <c r="I145" s="35"/>
      <c r="K145" s="35"/>
      <c r="L145" s="7"/>
      <c r="M145" s="36"/>
    </row>
    <row r="146" spans="1:13" s="42" customFormat="1" ht="21" customHeight="1">
      <c r="A146" s="101" t="s">
        <v>258</v>
      </c>
      <c r="B146" s="45" t="s">
        <v>259</v>
      </c>
      <c r="C146" s="46" t="s">
        <v>19</v>
      </c>
      <c r="D146" s="47">
        <v>2</v>
      </c>
      <c r="E146" s="41">
        <v>1362.41</v>
      </c>
      <c r="F146" s="40">
        <f t="shared" si="6"/>
        <v>2724.82</v>
      </c>
      <c r="G146" s="33"/>
      <c r="H146" s="34"/>
      <c r="I146" s="35"/>
      <c r="K146" s="35"/>
      <c r="L146" s="7"/>
      <c r="M146" s="36"/>
    </row>
    <row r="147" spans="1:13" s="42" customFormat="1" ht="21" customHeight="1">
      <c r="A147" s="101" t="s">
        <v>260</v>
      </c>
      <c r="B147" s="45" t="s">
        <v>261</v>
      </c>
      <c r="C147" s="46" t="s">
        <v>19</v>
      </c>
      <c r="D147" s="47">
        <v>2</v>
      </c>
      <c r="E147" s="41">
        <v>53.46</v>
      </c>
      <c r="F147" s="40">
        <f t="shared" si="6"/>
        <v>106.92</v>
      </c>
      <c r="G147" s="33"/>
      <c r="H147" s="34"/>
      <c r="I147" s="35"/>
      <c r="K147" s="35"/>
      <c r="L147" s="7"/>
      <c r="M147" s="36"/>
    </row>
    <row r="148" spans="1:23" s="42" customFormat="1" ht="24.75" customHeight="1">
      <c r="A148" s="27" t="s">
        <v>262</v>
      </c>
      <c r="B148" s="28" t="s">
        <v>263</v>
      </c>
      <c r="C148" s="29"/>
      <c r="D148" s="29"/>
      <c r="E148" s="29"/>
      <c r="F148" s="32"/>
      <c r="G148" s="33"/>
      <c r="H148" s="35"/>
      <c r="I148" s="43"/>
      <c r="J148" s="35"/>
      <c r="K148" s="7"/>
      <c r="L148" s="36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1:13" s="42" customFormat="1" ht="30">
      <c r="A149" s="101" t="s">
        <v>264</v>
      </c>
      <c r="B149" s="45" t="s">
        <v>265</v>
      </c>
      <c r="C149" s="46" t="s">
        <v>19</v>
      </c>
      <c r="D149" s="47">
        <v>1</v>
      </c>
      <c r="E149" s="41">
        <v>562.48</v>
      </c>
      <c r="F149" s="40">
        <f aca="true" t="shared" si="7" ref="F149:F172">ROUND(E149*D149,2)</f>
        <v>562.48</v>
      </c>
      <c r="G149" s="33"/>
      <c r="H149" s="34"/>
      <c r="I149" s="35"/>
      <c r="K149" s="35"/>
      <c r="L149" s="7"/>
      <c r="M149" s="36"/>
    </row>
    <row r="150" spans="1:13" s="87" customFormat="1" ht="30">
      <c r="A150" s="101" t="s">
        <v>266</v>
      </c>
      <c r="B150" s="45" t="s">
        <v>267</v>
      </c>
      <c r="C150" s="46" t="s">
        <v>19</v>
      </c>
      <c r="D150" s="47">
        <v>2</v>
      </c>
      <c r="E150" s="41">
        <v>394.15</v>
      </c>
      <c r="F150" s="40">
        <f t="shared" si="7"/>
        <v>788.3</v>
      </c>
      <c r="G150" s="84"/>
      <c r="H150" s="85"/>
      <c r="I150" s="86"/>
      <c r="K150" s="86"/>
      <c r="L150" s="88"/>
      <c r="M150" s="89"/>
    </row>
    <row r="151" spans="1:13" s="42" customFormat="1" ht="30">
      <c r="A151" s="101" t="s">
        <v>268</v>
      </c>
      <c r="B151" s="45" t="s">
        <v>269</v>
      </c>
      <c r="C151" s="46" t="s">
        <v>19</v>
      </c>
      <c r="D151" s="47">
        <v>2</v>
      </c>
      <c r="E151" s="41">
        <v>36.56</v>
      </c>
      <c r="F151" s="40">
        <f t="shared" si="7"/>
        <v>73.12</v>
      </c>
      <c r="G151" s="33"/>
      <c r="H151" s="34"/>
      <c r="I151" s="35"/>
      <c r="K151" s="35"/>
      <c r="L151" s="7"/>
      <c r="M151" s="36"/>
    </row>
    <row r="152" spans="1:13" s="42" customFormat="1" ht="25.5" customHeight="1">
      <c r="A152" s="101" t="s">
        <v>270</v>
      </c>
      <c r="B152" s="45" t="s">
        <v>271</v>
      </c>
      <c r="C152" s="46" t="s">
        <v>19</v>
      </c>
      <c r="D152" s="47">
        <v>1</v>
      </c>
      <c r="E152" s="41">
        <v>218.21</v>
      </c>
      <c r="F152" s="40">
        <f t="shared" si="7"/>
        <v>218.21</v>
      </c>
      <c r="G152" s="33"/>
      <c r="H152" s="34"/>
      <c r="I152" s="35"/>
      <c r="K152" s="35"/>
      <c r="L152" s="7"/>
      <c r="M152" s="36"/>
    </row>
    <row r="153" spans="1:13" s="42" customFormat="1" ht="30">
      <c r="A153" s="101" t="s">
        <v>272</v>
      </c>
      <c r="B153" s="45" t="s">
        <v>273</v>
      </c>
      <c r="C153" s="46" t="s">
        <v>19</v>
      </c>
      <c r="D153" s="47">
        <v>2</v>
      </c>
      <c r="E153" s="41">
        <v>467.25</v>
      </c>
      <c r="F153" s="40">
        <f t="shared" si="7"/>
        <v>934.5</v>
      </c>
      <c r="G153" s="33"/>
      <c r="H153" s="34"/>
      <c r="I153" s="35"/>
      <c r="K153" s="35"/>
      <c r="L153" s="7"/>
      <c r="M153" s="36"/>
    </row>
    <row r="154" spans="1:13" s="87" customFormat="1" ht="23.25" customHeight="1">
      <c r="A154" s="101" t="s">
        <v>274</v>
      </c>
      <c r="B154" s="45" t="s">
        <v>275</v>
      </c>
      <c r="C154" s="46" t="s">
        <v>19</v>
      </c>
      <c r="D154" s="47">
        <v>3</v>
      </c>
      <c r="E154" s="41">
        <v>86.18</v>
      </c>
      <c r="F154" s="40">
        <f t="shared" si="7"/>
        <v>258.54</v>
      </c>
      <c r="G154" s="84"/>
      <c r="H154" s="85"/>
      <c r="I154" s="86"/>
      <c r="K154" s="86"/>
      <c r="L154" s="88"/>
      <c r="M154" s="89"/>
    </row>
    <row r="155" spans="1:13" s="42" customFormat="1" ht="60">
      <c r="A155" s="101" t="s">
        <v>276</v>
      </c>
      <c r="B155" s="45" t="s">
        <v>277</v>
      </c>
      <c r="C155" s="46" t="s">
        <v>19</v>
      </c>
      <c r="D155" s="47">
        <v>7</v>
      </c>
      <c r="E155" s="41">
        <v>210.83</v>
      </c>
      <c r="F155" s="40">
        <f t="shared" si="7"/>
        <v>1475.81</v>
      </c>
      <c r="G155" s="33"/>
      <c r="H155" s="34"/>
      <c r="I155" s="35"/>
      <c r="K155" s="35"/>
      <c r="L155" s="7"/>
      <c r="M155" s="36"/>
    </row>
    <row r="156" spans="1:13" s="42" customFormat="1" ht="28.5" customHeight="1">
      <c r="A156" s="101" t="s">
        <v>278</v>
      </c>
      <c r="B156" s="45" t="s">
        <v>279</v>
      </c>
      <c r="C156" s="46" t="s">
        <v>19</v>
      </c>
      <c r="D156" s="47">
        <v>6</v>
      </c>
      <c r="E156" s="41">
        <v>43.79</v>
      </c>
      <c r="F156" s="40">
        <f t="shared" si="7"/>
        <v>262.74</v>
      </c>
      <c r="G156" s="33"/>
      <c r="H156" s="34"/>
      <c r="I156" s="35"/>
      <c r="K156" s="35"/>
      <c r="L156" s="7"/>
      <c r="M156" s="36"/>
    </row>
    <row r="157" spans="1:13" s="42" customFormat="1" ht="30">
      <c r="A157" s="101" t="s">
        <v>280</v>
      </c>
      <c r="B157" s="45" t="s">
        <v>281</v>
      </c>
      <c r="C157" s="46" t="s">
        <v>19</v>
      </c>
      <c r="D157" s="47">
        <v>7</v>
      </c>
      <c r="E157" s="41">
        <v>46.4</v>
      </c>
      <c r="F157" s="40">
        <f t="shared" si="7"/>
        <v>324.8</v>
      </c>
      <c r="G157" s="33"/>
      <c r="H157" s="34"/>
      <c r="I157" s="35"/>
      <c r="K157" s="35"/>
      <c r="L157" s="7"/>
      <c r="M157" s="36"/>
    </row>
    <row r="158" spans="1:13" s="42" customFormat="1" ht="30">
      <c r="A158" s="101" t="s">
        <v>282</v>
      </c>
      <c r="B158" s="45" t="s">
        <v>283</v>
      </c>
      <c r="C158" s="46" t="s">
        <v>24</v>
      </c>
      <c r="D158" s="47">
        <v>8.4</v>
      </c>
      <c r="E158" s="41">
        <v>345.75</v>
      </c>
      <c r="F158" s="40">
        <f t="shared" si="7"/>
        <v>2904.3</v>
      </c>
      <c r="G158" s="33"/>
      <c r="H158" s="34"/>
      <c r="I158" s="35"/>
      <c r="K158" s="35"/>
      <c r="L158" s="7"/>
      <c r="M158" s="36"/>
    </row>
    <row r="159" spans="1:13" s="42" customFormat="1" ht="30">
      <c r="A159" s="101" t="s">
        <v>284</v>
      </c>
      <c r="B159" s="45" t="s">
        <v>285</v>
      </c>
      <c r="C159" s="46" t="s">
        <v>19</v>
      </c>
      <c r="D159" s="47">
        <v>1</v>
      </c>
      <c r="E159" s="41">
        <v>883.26</v>
      </c>
      <c r="F159" s="40">
        <f t="shared" si="7"/>
        <v>883.26</v>
      </c>
      <c r="G159" s="33"/>
      <c r="H159" s="34"/>
      <c r="I159" s="35"/>
      <c r="K159" s="35"/>
      <c r="L159" s="7"/>
      <c r="M159" s="36"/>
    </row>
    <row r="160" spans="1:13" s="87" customFormat="1" ht="30">
      <c r="A160" s="101" t="s">
        <v>286</v>
      </c>
      <c r="B160" s="45" t="s">
        <v>287</v>
      </c>
      <c r="C160" s="46" t="s">
        <v>19</v>
      </c>
      <c r="D160" s="47">
        <v>4</v>
      </c>
      <c r="E160" s="41">
        <v>176.7</v>
      </c>
      <c r="F160" s="40">
        <f t="shared" si="7"/>
        <v>706.8</v>
      </c>
      <c r="G160" s="84"/>
      <c r="H160" s="85"/>
      <c r="I160" s="86"/>
      <c r="K160" s="86"/>
      <c r="L160" s="88"/>
      <c r="M160" s="89"/>
    </row>
    <row r="161" spans="1:13" s="42" customFormat="1" ht="30">
      <c r="A161" s="101" t="s">
        <v>288</v>
      </c>
      <c r="B161" s="45" t="s">
        <v>289</v>
      </c>
      <c r="C161" s="46" t="s">
        <v>19</v>
      </c>
      <c r="D161" s="47">
        <v>2</v>
      </c>
      <c r="E161" s="41">
        <v>40.71</v>
      </c>
      <c r="F161" s="40">
        <f t="shared" si="7"/>
        <v>81.42</v>
      </c>
      <c r="G161" s="33"/>
      <c r="H161" s="34"/>
      <c r="I161" s="35"/>
      <c r="K161" s="35"/>
      <c r="L161" s="7"/>
      <c r="M161" s="36"/>
    </row>
    <row r="162" spans="1:13" s="42" customFormat="1" ht="23.25" customHeight="1">
      <c r="A162" s="101" t="s">
        <v>290</v>
      </c>
      <c r="B162" s="45" t="s">
        <v>291</v>
      </c>
      <c r="C162" s="46" t="s">
        <v>19</v>
      </c>
      <c r="D162" s="47">
        <v>7</v>
      </c>
      <c r="E162" s="41">
        <v>28.2</v>
      </c>
      <c r="F162" s="40">
        <f t="shared" si="7"/>
        <v>197.4</v>
      </c>
      <c r="G162" s="33"/>
      <c r="H162" s="34"/>
      <c r="I162" s="35"/>
      <c r="K162" s="35"/>
      <c r="L162" s="7"/>
      <c r="M162" s="36"/>
    </row>
    <row r="163" spans="1:13" s="42" customFormat="1" ht="23.25" customHeight="1">
      <c r="A163" s="101" t="s">
        <v>292</v>
      </c>
      <c r="B163" s="45" t="s">
        <v>293</v>
      </c>
      <c r="C163" s="46" t="s">
        <v>19</v>
      </c>
      <c r="D163" s="47">
        <v>2</v>
      </c>
      <c r="E163" s="41">
        <v>23.7</v>
      </c>
      <c r="F163" s="40">
        <f t="shared" si="7"/>
        <v>47.4</v>
      </c>
      <c r="G163" s="33"/>
      <c r="H163" s="34"/>
      <c r="I163" s="35"/>
      <c r="K163" s="35"/>
      <c r="L163" s="7"/>
      <c r="M163" s="36"/>
    </row>
    <row r="164" spans="1:13" s="42" customFormat="1" ht="23.25" customHeight="1">
      <c r="A164" s="101" t="s">
        <v>294</v>
      </c>
      <c r="B164" s="45" t="s">
        <v>295</v>
      </c>
      <c r="C164" s="46" t="s">
        <v>19</v>
      </c>
      <c r="D164" s="47">
        <v>3</v>
      </c>
      <c r="E164" s="41">
        <v>93.21</v>
      </c>
      <c r="F164" s="40">
        <f t="shared" si="7"/>
        <v>279.63</v>
      </c>
      <c r="G164" s="33"/>
      <c r="H164" s="34"/>
      <c r="I164" s="35"/>
      <c r="K164" s="35"/>
      <c r="L164" s="7"/>
      <c r="M164" s="36"/>
    </row>
    <row r="165" spans="1:13" s="87" customFormat="1" ht="23.25" customHeight="1">
      <c r="A165" s="101" t="s">
        <v>296</v>
      </c>
      <c r="B165" s="45" t="s">
        <v>297</v>
      </c>
      <c r="C165" s="46" t="s">
        <v>14</v>
      </c>
      <c r="D165" s="47">
        <v>4.61</v>
      </c>
      <c r="E165" s="41">
        <v>884.15</v>
      </c>
      <c r="F165" s="40">
        <f t="shared" si="7"/>
        <v>4075.93</v>
      </c>
      <c r="G165" s="84"/>
      <c r="H165" s="85"/>
      <c r="I165" s="86"/>
      <c r="K165" s="86"/>
      <c r="L165" s="88"/>
      <c r="M165" s="89"/>
    </row>
    <row r="166" spans="1:13" s="42" customFormat="1" ht="30">
      <c r="A166" s="101" t="s">
        <v>298</v>
      </c>
      <c r="B166" s="45" t="s">
        <v>299</v>
      </c>
      <c r="C166" s="46" t="s">
        <v>14</v>
      </c>
      <c r="D166" s="47">
        <v>1.35</v>
      </c>
      <c r="E166" s="41">
        <v>323.94</v>
      </c>
      <c r="F166" s="40">
        <f t="shared" si="7"/>
        <v>437.32</v>
      </c>
      <c r="G166" s="33"/>
      <c r="H166" s="34"/>
      <c r="I166" s="35"/>
      <c r="K166" s="35"/>
      <c r="L166" s="7"/>
      <c r="M166" s="36"/>
    </row>
    <row r="167" spans="1:13" s="42" customFormat="1" ht="24.75" customHeight="1">
      <c r="A167" s="101" t="s">
        <v>300</v>
      </c>
      <c r="B167" s="45" t="s">
        <v>301</v>
      </c>
      <c r="C167" s="46" t="s">
        <v>19</v>
      </c>
      <c r="D167" s="47">
        <v>1</v>
      </c>
      <c r="E167" s="41">
        <v>851.59</v>
      </c>
      <c r="F167" s="40">
        <f t="shared" si="7"/>
        <v>851.59</v>
      </c>
      <c r="G167" s="33"/>
      <c r="H167" s="34"/>
      <c r="I167" s="35"/>
      <c r="K167" s="35"/>
      <c r="L167" s="7"/>
      <c r="M167" s="36"/>
    </row>
    <row r="168" spans="1:13" s="42" customFormat="1" ht="24.75" customHeight="1">
      <c r="A168" s="101" t="s">
        <v>302</v>
      </c>
      <c r="B168" s="45" t="s">
        <v>303</v>
      </c>
      <c r="C168" s="46" t="s">
        <v>19</v>
      </c>
      <c r="D168" s="47">
        <v>3</v>
      </c>
      <c r="E168" s="41">
        <v>270.9</v>
      </c>
      <c r="F168" s="40">
        <f t="shared" si="7"/>
        <v>812.7</v>
      </c>
      <c r="G168" s="33"/>
      <c r="H168" s="34"/>
      <c r="I168" s="35"/>
      <c r="K168" s="35"/>
      <c r="L168" s="7"/>
      <c r="M168" s="36"/>
    </row>
    <row r="169" spans="1:13" s="42" customFormat="1" ht="24.75" customHeight="1">
      <c r="A169" s="101" t="s">
        <v>304</v>
      </c>
      <c r="B169" s="45" t="s">
        <v>305</v>
      </c>
      <c r="C169" s="46" t="s">
        <v>19</v>
      </c>
      <c r="D169" s="47">
        <v>1</v>
      </c>
      <c r="E169" s="41">
        <v>140.68</v>
      </c>
      <c r="F169" s="40">
        <f t="shared" si="7"/>
        <v>140.68</v>
      </c>
      <c r="G169" s="33"/>
      <c r="H169" s="34"/>
      <c r="I169" s="35"/>
      <c r="K169" s="35"/>
      <c r="L169" s="7"/>
      <c r="M169" s="36"/>
    </row>
    <row r="170" spans="1:13" s="42" customFormat="1" ht="24.75" customHeight="1">
      <c r="A170" s="101" t="s">
        <v>306</v>
      </c>
      <c r="B170" s="45" t="s">
        <v>307</v>
      </c>
      <c r="C170" s="46" t="s">
        <v>19</v>
      </c>
      <c r="D170" s="47">
        <v>2</v>
      </c>
      <c r="E170" s="41">
        <v>64.5</v>
      </c>
      <c r="F170" s="40">
        <f t="shared" si="7"/>
        <v>129</v>
      </c>
      <c r="G170" s="33"/>
      <c r="H170" s="34"/>
      <c r="I170" s="35"/>
      <c r="K170" s="35"/>
      <c r="L170" s="7"/>
      <c r="M170" s="36"/>
    </row>
    <row r="171" spans="1:13" s="42" customFormat="1" ht="24.75" customHeight="1">
      <c r="A171" s="101" t="s">
        <v>308</v>
      </c>
      <c r="B171" s="45" t="s">
        <v>309</v>
      </c>
      <c r="C171" s="46" t="s">
        <v>19</v>
      </c>
      <c r="D171" s="47">
        <v>2</v>
      </c>
      <c r="E171" s="41">
        <v>28.63</v>
      </c>
      <c r="F171" s="40">
        <f t="shared" si="7"/>
        <v>57.26</v>
      </c>
      <c r="G171" s="33"/>
      <c r="H171" s="34"/>
      <c r="I171" s="35"/>
      <c r="K171" s="35"/>
      <c r="L171" s="7"/>
      <c r="M171" s="36"/>
    </row>
    <row r="172" spans="1:13" s="42" customFormat="1" ht="24.75" customHeight="1">
      <c r="A172" s="101" t="s">
        <v>310</v>
      </c>
      <c r="B172" s="45" t="s">
        <v>311</v>
      </c>
      <c r="C172" s="46" t="s">
        <v>19</v>
      </c>
      <c r="D172" s="47">
        <v>2</v>
      </c>
      <c r="E172" s="41">
        <v>220.31</v>
      </c>
      <c r="F172" s="40">
        <f t="shared" si="7"/>
        <v>440.62</v>
      </c>
      <c r="G172" s="33"/>
      <c r="H172" s="34"/>
      <c r="I172" s="35"/>
      <c r="K172" s="35"/>
      <c r="L172" s="7"/>
      <c r="M172" s="36"/>
    </row>
    <row r="173" spans="1:23" s="42" customFormat="1" ht="23.25" customHeight="1">
      <c r="A173" s="27" t="s">
        <v>312</v>
      </c>
      <c r="B173" s="28" t="s">
        <v>313</v>
      </c>
      <c r="C173" s="29"/>
      <c r="D173" s="29"/>
      <c r="E173" s="29"/>
      <c r="F173" s="32">
        <f>SUM(F174:F228)</f>
        <v>97667.69999999997</v>
      </c>
      <c r="G173" s="33"/>
      <c r="H173" s="35"/>
      <c r="I173" s="43"/>
      <c r="J173" s="35"/>
      <c r="K173" s="7"/>
      <c r="L173" s="36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1:23" s="42" customFormat="1" ht="24.75" customHeight="1">
      <c r="A174" s="27" t="s">
        <v>314</v>
      </c>
      <c r="B174" s="28" t="s">
        <v>315</v>
      </c>
      <c r="C174" s="29"/>
      <c r="D174" s="29"/>
      <c r="E174" s="29"/>
      <c r="F174" s="32"/>
      <c r="G174" s="33"/>
      <c r="H174" s="35"/>
      <c r="I174" s="43"/>
      <c r="J174" s="35"/>
      <c r="K174" s="7"/>
      <c r="L174" s="36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1:13" s="42" customFormat="1" ht="30.75" customHeight="1">
      <c r="A175" s="102" t="s">
        <v>316</v>
      </c>
      <c r="B175" s="103" t="s">
        <v>317</v>
      </c>
      <c r="C175" s="104" t="s">
        <v>96</v>
      </c>
      <c r="D175" s="105">
        <v>7700</v>
      </c>
      <c r="E175" s="106">
        <v>2.64</v>
      </c>
      <c r="F175" s="40">
        <f aca="true" t="shared" si="8" ref="F175:F181">ROUND(E175*D175,2)</f>
        <v>20328</v>
      </c>
      <c r="G175" s="33"/>
      <c r="H175" s="34"/>
      <c r="I175" s="35"/>
      <c r="K175" s="35"/>
      <c r="L175" s="7"/>
      <c r="M175" s="36"/>
    </row>
    <row r="176" spans="1:13" s="42" customFormat="1" ht="30.75" customHeight="1">
      <c r="A176" s="102" t="s">
        <v>318</v>
      </c>
      <c r="B176" s="103" t="s">
        <v>319</v>
      </c>
      <c r="C176" s="104" t="s">
        <v>96</v>
      </c>
      <c r="D176" s="105">
        <v>80</v>
      </c>
      <c r="E176" s="106">
        <v>3.35</v>
      </c>
      <c r="F176" s="40">
        <f t="shared" si="8"/>
        <v>268</v>
      </c>
      <c r="G176" s="33"/>
      <c r="H176" s="34"/>
      <c r="I176" s="35"/>
      <c r="K176" s="35"/>
      <c r="L176" s="7"/>
      <c r="M176" s="36"/>
    </row>
    <row r="177" spans="1:13" s="42" customFormat="1" ht="30.75" customHeight="1">
      <c r="A177" s="102" t="s">
        <v>320</v>
      </c>
      <c r="B177" s="103" t="s">
        <v>321</v>
      </c>
      <c r="C177" s="104" t="s">
        <v>96</v>
      </c>
      <c r="D177" s="105">
        <v>220</v>
      </c>
      <c r="E177" s="106">
        <v>4.98</v>
      </c>
      <c r="F177" s="40">
        <f t="shared" si="8"/>
        <v>1095.6</v>
      </c>
      <c r="G177" s="33"/>
      <c r="H177" s="34"/>
      <c r="I177" s="35"/>
      <c r="K177" s="35"/>
      <c r="L177" s="7"/>
      <c r="M177" s="36"/>
    </row>
    <row r="178" spans="1:13" s="42" customFormat="1" ht="21" customHeight="1">
      <c r="A178" s="101" t="s">
        <v>322</v>
      </c>
      <c r="B178" s="45" t="s">
        <v>323</v>
      </c>
      <c r="C178" s="46" t="s">
        <v>96</v>
      </c>
      <c r="D178" s="47">
        <v>40</v>
      </c>
      <c r="E178" s="41">
        <v>15.55</v>
      </c>
      <c r="F178" s="40">
        <f t="shared" si="8"/>
        <v>622</v>
      </c>
      <c r="G178" s="33"/>
      <c r="H178" s="34"/>
      <c r="I178" s="35"/>
      <c r="K178" s="35"/>
      <c r="L178" s="7"/>
      <c r="M178" s="36"/>
    </row>
    <row r="179" spans="1:13" s="42" customFormat="1" ht="21" customHeight="1">
      <c r="A179" s="101" t="s">
        <v>324</v>
      </c>
      <c r="B179" s="45" t="s">
        <v>325</v>
      </c>
      <c r="C179" s="46" t="s">
        <v>96</v>
      </c>
      <c r="D179" s="47">
        <v>40</v>
      </c>
      <c r="E179" s="41">
        <v>43.6</v>
      </c>
      <c r="F179" s="40">
        <f t="shared" si="8"/>
        <v>1744</v>
      </c>
      <c r="G179" s="33"/>
      <c r="H179" s="34"/>
      <c r="I179" s="35"/>
      <c r="K179" s="35"/>
      <c r="L179" s="7"/>
      <c r="M179" s="36"/>
    </row>
    <row r="180" spans="1:13" s="42" customFormat="1" ht="30">
      <c r="A180" s="101" t="s">
        <v>326</v>
      </c>
      <c r="B180" s="45" t="s">
        <v>327</v>
      </c>
      <c r="C180" s="46" t="s">
        <v>96</v>
      </c>
      <c r="D180" s="47">
        <v>530</v>
      </c>
      <c r="E180" s="41">
        <v>4.7</v>
      </c>
      <c r="F180" s="40">
        <f t="shared" si="8"/>
        <v>2491</v>
      </c>
      <c r="G180" s="33"/>
      <c r="H180" s="34"/>
      <c r="I180" s="35"/>
      <c r="K180" s="35"/>
      <c r="L180" s="7"/>
      <c r="M180" s="36"/>
    </row>
    <row r="181" spans="1:13" s="42" customFormat="1" ht="15">
      <c r="A181" s="101" t="s">
        <v>328</v>
      </c>
      <c r="B181" s="45" t="s">
        <v>329</v>
      </c>
      <c r="C181" s="46" t="s">
        <v>96</v>
      </c>
      <c r="D181" s="47">
        <v>720</v>
      </c>
      <c r="E181" s="41">
        <v>1.59</v>
      </c>
      <c r="F181" s="40">
        <f t="shared" si="8"/>
        <v>1144.8</v>
      </c>
      <c r="G181" s="33"/>
      <c r="H181" s="34"/>
      <c r="I181" s="35"/>
      <c r="K181" s="35"/>
      <c r="L181" s="7"/>
      <c r="M181" s="36"/>
    </row>
    <row r="182" spans="1:23" s="42" customFormat="1" ht="27" customHeight="1">
      <c r="A182" s="27" t="s">
        <v>330</v>
      </c>
      <c r="B182" s="28" t="s">
        <v>331</v>
      </c>
      <c r="C182" s="29"/>
      <c r="D182" s="29"/>
      <c r="E182" s="29"/>
      <c r="F182" s="32"/>
      <c r="G182" s="33"/>
      <c r="H182" s="35"/>
      <c r="I182" s="43"/>
      <c r="J182" s="35"/>
      <c r="K182" s="7"/>
      <c r="L182" s="36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1:13" s="42" customFormat="1" ht="30">
      <c r="A183" s="101" t="s">
        <v>332</v>
      </c>
      <c r="B183" s="45" t="s">
        <v>333</v>
      </c>
      <c r="C183" s="46" t="s">
        <v>96</v>
      </c>
      <c r="D183" s="47">
        <v>471.53</v>
      </c>
      <c r="E183" s="41">
        <v>10.51</v>
      </c>
      <c r="F183" s="40">
        <f>ROUND(E183*D183,2)</f>
        <v>4955.78</v>
      </c>
      <c r="G183" s="33"/>
      <c r="H183" s="34"/>
      <c r="I183" s="35"/>
      <c r="K183" s="35"/>
      <c r="L183" s="7"/>
      <c r="M183" s="36"/>
    </row>
    <row r="184" spans="1:13" s="42" customFormat="1" ht="23.25" customHeight="1">
      <c r="A184" s="101" t="s">
        <v>334</v>
      </c>
      <c r="B184" s="45" t="s">
        <v>335</v>
      </c>
      <c r="C184" s="46" t="s">
        <v>96</v>
      </c>
      <c r="D184" s="47">
        <v>50</v>
      </c>
      <c r="E184" s="41">
        <v>21.19</v>
      </c>
      <c r="F184" s="40">
        <f>ROUND(E184*D184,2)</f>
        <v>1059.5</v>
      </c>
      <c r="G184" s="33"/>
      <c r="H184" s="34"/>
      <c r="I184" s="35"/>
      <c r="K184" s="35"/>
      <c r="L184" s="7"/>
      <c r="M184" s="36"/>
    </row>
    <row r="185" spans="1:13" s="42" customFormat="1" ht="23.25" customHeight="1">
      <c r="A185" s="101" t="s">
        <v>336</v>
      </c>
      <c r="B185" s="45" t="s">
        <v>337</v>
      </c>
      <c r="C185" s="46" t="s">
        <v>96</v>
      </c>
      <c r="D185" s="47">
        <v>68</v>
      </c>
      <c r="E185" s="41">
        <v>55.16</v>
      </c>
      <c r="F185" s="40">
        <f>ROUND(E185*D185,2)</f>
        <v>3750.88</v>
      </c>
      <c r="G185" s="33"/>
      <c r="H185" s="34"/>
      <c r="I185" s="35"/>
      <c r="K185" s="35"/>
      <c r="L185" s="7"/>
      <c r="M185" s="36"/>
    </row>
    <row r="186" spans="1:23" s="42" customFormat="1" ht="24" customHeight="1">
      <c r="A186" s="27" t="s">
        <v>338</v>
      </c>
      <c r="B186" s="28" t="s">
        <v>339</v>
      </c>
      <c r="C186" s="29"/>
      <c r="D186" s="29"/>
      <c r="E186" s="29"/>
      <c r="F186" s="32"/>
      <c r="G186" s="33"/>
      <c r="H186" s="35"/>
      <c r="I186" s="43"/>
      <c r="J186" s="35"/>
      <c r="K186" s="7"/>
      <c r="L186" s="36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1:13" s="42" customFormat="1" ht="27.75" customHeight="1">
      <c r="A187" s="101" t="s">
        <v>340</v>
      </c>
      <c r="B187" s="45" t="s">
        <v>341</v>
      </c>
      <c r="C187" s="46" t="s">
        <v>19</v>
      </c>
      <c r="D187" s="47">
        <v>180</v>
      </c>
      <c r="E187" s="41">
        <v>9.9</v>
      </c>
      <c r="F187" s="40">
        <f aca="true" t="shared" si="9" ref="F187:F193">ROUND(E187*D187,2)</f>
        <v>1782</v>
      </c>
      <c r="G187" s="33"/>
      <c r="H187" s="34"/>
      <c r="I187" s="35"/>
      <c r="K187" s="35"/>
      <c r="L187" s="7"/>
      <c r="M187" s="36"/>
    </row>
    <row r="188" spans="1:13" s="42" customFormat="1" ht="27.75" customHeight="1">
      <c r="A188" s="101" t="s">
        <v>342</v>
      </c>
      <c r="B188" s="45" t="s">
        <v>343</v>
      </c>
      <c r="C188" s="46" t="s">
        <v>19</v>
      </c>
      <c r="D188" s="47">
        <v>1</v>
      </c>
      <c r="E188" s="41">
        <v>12.14</v>
      </c>
      <c r="F188" s="40">
        <f t="shared" si="9"/>
        <v>12.14</v>
      </c>
      <c r="G188" s="33"/>
      <c r="H188" s="34"/>
      <c r="I188" s="35"/>
      <c r="K188" s="35"/>
      <c r="L188" s="7"/>
      <c r="M188" s="36"/>
    </row>
    <row r="189" spans="1:13" s="42" customFormat="1" ht="27.75" customHeight="1">
      <c r="A189" s="101" t="s">
        <v>344</v>
      </c>
      <c r="B189" s="45" t="s">
        <v>345</v>
      </c>
      <c r="C189" s="46" t="s">
        <v>19</v>
      </c>
      <c r="D189" s="47">
        <v>97</v>
      </c>
      <c r="E189" s="41">
        <v>18.8</v>
      </c>
      <c r="F189" s="40">
        <f t="shared" si="9"/>
        <v>1823.6</v>
      </c>
      <c r="G189" s="33"/>
      <c r="H189" s="34"/>
      <c r="I189" s="35"/>
      <c r="K189" s="35"/>
      <c r="L189" s="7"/>
      <c r="M189" s="36"/>
    </row>
    <row r="190" spans="1:13" s="42" customFormat="1" ht="30">
      <c r="A190" s="101" t="s">
        <v>346</v>
      </c>
      <c r="B190" s="45" t="s">
        <v>347</v>
      </c>
      <c r="C190" s="46" t="s">
        <v>19</v>
      </c>
      <c r="D190" s="47">
        <v>7</v>
      </c>
      <c r="E190" s="41">
        <v>127.89</v>
      </c>
      <c r="F190" s="40">
        <f t="shared" si="9"/>
        <v>895.23</v>
      </c>
      <c r="G190" s="33"/>
      <c r="H190" s="34"/>
      <c r="I190" s="35"/>
      <c r="K190" s="35"/>
      <c r="L190" s="7"/>
      <c r="M190" s="36"/>
    </row>
    <row r="191" spans="1:13" s="42" customFormat="1" ht="60">
      <c r="A191" s="101" t="s">
        <v>348</v>
      </c>
      <c r="B191" s="45" t="s">
        <v>349</v>
      </c>
      <c r="C191" s="46" t="s">
        <v>19</v>
      </c>
      <c r="D191" s="47">
        <v>1</v>
      </c>
      <c r="E191" s="41">
        <v>497.2</v>
      </c>
      <c r="F191" s="40">
        <f t="shared" si="9"/>
        <v>497.2</v>
      </c>
      <c r="G191" s="33"/>
      <c r="H191" s="34"/>
      <c r="I191" s="35"/>
      <c r="K191" s="35"/>
      <c r="L191" s="7"/>
      <c r="M191" s="36"/>
    </row>
    <row r="192" spans="1:13" s="42" customFormat="1" ht="60">
      <c r="A192" s="101" t="s">
        <v>350</v>
      </c>
      <c r="B192" s="45" t="s">
        <v>351</v>
      </c>
      <c r="C192" s="46" t="s">
        <v>19</v>
      </c>
      <c r="D192" s="47">
        <v>1</v>
      </c>
      <c r="E192" s="41">
        <v>338.46</v>
      </c>
      <c r="F192" s="40">
        <f t="shared" si="9"/>
        <v>338.46</v>
      </c>
      <c r="G192" s="33"/>
      <c r="H192" s="34"/>
      <c r="I192" s="35"/>
      <c r="K192" s="35"/>
      <c r="L192" s="7"/>
      <c r="M192" s="36"/>
    </row>
    <row r="193" spans="1:13" s="42" customFormat="1" ht="25.5" customHeight="1">
      <c r="A193" s="101" t="s">
        <v>352</v>
      </c>
      <c r="B193" s="45" t="s">
        <v>353</v>
      </c>
      <c r="C193" s="46" t="s">
        <v>19</v>
      </c>
      <c r="D193" s="47">
        <v>1</v>
      </c>
      <c r="E193" s="41">
        <v>336.2</v>
      </c>
      <c r="F193" s="40">
        <f t="shared" si="9"/>
        <v>336.2</v>
      </c>
      <c r="G193" s="33"/>
      <c r="H193" s="34"/>
      <c r="I193" s="35"/>
      <c r="K193" s="35"/>
      <c r="L193" s="7"/>
      <c r="M193" s="36"/>
    </row>
    <row r="194" spans="1:23" s="42" customFormat="1" ht="25.5" customHeight="1">
      <c r="A194" s="27" t="s">
        <v>354</v>
      </c>
      <c r="B194" s="28" t="s">
        <v>355</v>
      </c>
      <c r="C194" s="29"/>
      <c r="D194" s="29"/>
      <c r="E194" s="29"/>
      <c r="F194" s="32"/>
      <c r="G194" s="33"/>
      <c r="H194" s="35"/>
      <c r="I194" s="43"/>
      <c r="J194" s="35"/>
      <c r="K194" s="7"/>
      <c r="L194" s="36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1:13" s="42" customFormat="1" ht="27" customHeight="1">
      <c r="A195" s="101" t="s">
        <v>356</v>
      </c>
      <c r="B195" s="45" t="s">
        <v>357</v>
      </c>
      <c r="C195" s="46" t="s">
        <v>30</v>
      </c>
      <c r="D195" s="47">
        <v>1.76</v>
      </c>
      <c r="E195" s="41">
        <v>39.25</v>
      </c>
      <c r="F195" s="40">
        <f aca="true" t="shared" si="10" ref="F195:F201">ROUND(E195*D195,2)</f>
        <v>69.08</v>
      </c>
      <c r="G195" s="33"/>
      <c r="H195" s="34"/>
      <c r="I195" s="35"/>
      <c r="K195" s="35"/>
      <c r="L195" s="7"/>
      <c r="M195" s="36"/>
    </row>
    <row r="196" spans="1:13" s="42" customFormat="1" ht="27" customHeight="1">
      <c r="A196" s="101" t="s">
        <v>358</v>
      </c>
      <c r="B196" s="45" t="s">
        <v>359</v>
      </c>
      <c r="C196" s="46" t="s">
        <v>30</v>
      </c>
      <c r="D196" s="47">
        <v>0.25</v>
      </c>
      <c r="E196" s="41">
        <v>132.8</v>
      </c>
      <c r="F196" s="40">
        <f t="shared" si="10"/>
        <v>33.2</v>
      </c>
      <c r="G196" s="33"/>
      <c r="H196" s="34"/>
      <c r="I196" s="35"/>
      <c r="K196" s="35"/>
      <c r="L196" s="7"/>
      <c r="M196" s="36"/>
    </row>
    <row r="197" spans="1:13" s="42" customFormat="1" ht="30.75" customHeight="1">
      <c r="A197" s="101" t="s">
        <v>360</v>
      </c>
      <c r="B197" s="45" t="s">
        <v>361</v>
      </c>
      <c r="C197" s="46" t="s">
        <v>14</v>
      </c>
      <c r="D197" s="47">
        <v>11.76</v>
      </c>
      <c r="E197" s="41">
        <v>250.65</v>
      </c>
      <c r="F197" s="40">
        <f t="shared" si="10"/>
        <v>2947.64</v>
      </c>
      <c r="G197" s="33"/>
      <c r="H197" s="34"/>
      <c r="I197" s="35"/>
      <c r="K197" s="35"/>
      <c r="L197" s="7"/>
      <c r="M197" s="36"/>
    </row>
    <row r="198" spans="1:13" s="42" customFormat="1" ht="27" customHeight="1">
      <c r="A198" s="101" t="s">
        <v>362</v>
      </c>
      <c r="B198" s="45" t="s">
        <v>363</v>
      </c>
      <c r="C198" s="46" t="s">
        <v>14</v>
      </c>
      <c r="D198" s="47">
        <v>2.52</v>
      </c>
      <c r="E198" s="41">
        <v>156.7</v>
      </c>
      <c r="F198" s="40">
        <f t="shared" si="10"/>
        <v>394.88</v>
      </c>
      <c r="G198" s="33"/>
      <c r="H198" s="34"/>
      <c r="I198" s="35"/>
      <c r="K198" s="35"/>
      <c r="L198" s="7"/>
      <c r="M198" s="36"/>
    </row>
    <row r="199" spans="1:13" s="42" customFormat="1" ht="30">
      <c r="A199" s="101" t="s">
        <v>364</v>
      </c>
      <c r="B199" s="45" t="s">
        <v>365</v>
      </c>
      <c r="C199" s="46" t="s">
        <v>14</v>
      </c>
      <c r="D199" s="47">
        <v>14.28</v>
      </c>
      <c r="E199" s="41">
        <v>48.01</v>
      </c>
      <c r="F199" s="40">
        <f t="shared" si="10"/>
        <v>685.58</v>
      </c>
      <c r="G199" s="33"/>
      <c r="H199" s="34"/>
      <c r="I199" s="35"/>
      <c r="K199" s="35"/>
      <c r="L199" s="7"/>
      <c r="M199" s="36"/>
    </row>
    <row r="200" spans="1:13" s="42" customFormat="1" ht="30">
      <c r="A200" s="101" t="s">
        <v>366</v>
      </c>
      <c r="B200" s="45" t="s">
        <v>63</v>
      </c>
      <c r="C200" s="46" t="s">
        <v>64</v>
      </c>
      <c r="D200" s="47">
        <v>176</v>
      </c>
      <c r="E200" s="41">
        <v>7.65</v>
      </c>
      <c r="F200" s="40">
        <f t="shared" si="10"/>
        <v>1346.4</v>
      </c>
      <c r="G200" s="33"/>
      <c r="H200" s="34"/>
      <c r="I200" s="35"/>
      <c r="K200" s="35"/>
      <c r="L200" s="7"/>
      <c r="M200" s="36"/>
    </row>
    <row r="201" spans="1:13" s="42" customFormat="1" ht="25.5" customHeight="1">
      <c r="A201" s="101" t="s">
        <v>367</v>
      </c>
      <c r="B201" s="45" t="s">
        <v>368</v>
      </c>
      <c r="C201" s="46" t="s">
        <v>30</v>
      </c>
      <c r="D201" s="47">
        <v>1.76</v>
      </c>
      <c r="E201" s="41">
        <v>24.05</v>
      </c>
      <c r="F201" s="40">
        <f t="shared" si="10"/>
        <v>42.33</v>
      </c>
      <c r="G201" s="33"/>
      <c r="H201" s="34"/>
      <c r="I201" s="35"/>
      <c r="K201" s="35"/>
      <c r="L201" s="7"/>
      <c r="M201" s="36"/>
    </row>
    <row r="202" spans="1:23" s="42" customFormat="1" ht="24" customHeight="1">
      <c r="A202" s="27" t="s">
        <v>369</v>
      </c>
      <c r="B202" s="28" t="s">
        <v>370</v>
      </c>
      <c r="C202" s="29"/>
      <c r="D202" s="29"/>
      <c r="E202" s="29"/>
      <c r="F202" s="32"/>
      <c r="G202" s="33"/>
      <c r="H202" s="35"/>
      <c r="I202" s="43"/>
      <c r="J202" s="35"/>
      <c r="K202" s="7"/>
      <c r="L202" s="36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1:13" s="42" customFormat="1" ht="30">
      <c r="A203" s="101" t="s">
        <v>371</v>
      </c>
      <c r="B203" s="45" t="s">
        <v>372</v>
      </c>
      <c r="C203" s="46" t="s">
        <v>373</v>
      </c>
      <c r="D203" s="47">
        <v>27</v>
      </c>
      <c r="E203" s="41">
        <v>368.36</v>
      </c>
      <c r="F203" s="40">
        <f aca="true" t="shared" si="11" ref="F203:F208">ROUND(E203*D203,2)</f>
        <v>9945.72</v>
      </c>
      <c r="G203" s="33"/>
      <c r="H203" s="34"/>
      <c r="I203" s="35"/>
      <c r="K203" s="35"/>
      <c r="L203" s="7"/>
      <c r="M203" s="36"/>
    </row>
    <row r="204" spans="1:13" s="42" customFormat="1" ht="30">
      <c r="A204" s="101" t="s">
        <v>374</v>
      </c>
      <c r="B204" s="45" t="s">
        <v>375</v>
      </c>
      <c r="C204" s="46" t="s">
        <v>373</v>
      </c>
      <c r="D204" s="47">
        <v>1</v>
      </c>
      <c r="E204" s="41">
        <v>368.36</v>
      </c>
      <c r="F204" s="40">
        <f t="shared" si="11"/>
        <v>368.36</v>
      </c>
      <c r="G204" s="33"/>
      <c r="H204" s="34"/>
      <c r="I204" s="35"/>
      <c r="K204" s="35"/>
      <c r="L204" s="7"/>
      <c r="M204" s="36"/>
    </row>
    <row r="205" spans="1:13" s="42" customFormat="1" ht="30">
      <c r="A205" s="101" t="s">
        <v>376</v>
      </c>
      <c r="B205" s="45" t="s">
        <v>377</v>
      </c>
      <c r="C205" s="46" t="s">
        <v>373</v>
      </c>
      <c r="D205" s="47">
        <v>3</v>
      </c>
      <c r="E205" s="41">
        <v>372.18</v>
      </c>
      <c r="F205" s="40">
        <f t="shared" si="11"/>
        <v>1116.54</v>
      </c>
      <c r="G205" s="33"/>
      <c r="H205" s="34"/>
      <c r="I205" s="35"/>
      <c r="K205" s="35"/>
      <c r="L205" s="7"/>
      <c r="M205" s="36"/>
    </row>
    <row r="206" spans="1:13" s="42" customFormat="1" ht="30">
      <c r="A206" s="101" t="s">
        <v>378</v>
      </c>
      <c r="B206" s="45" t="s">
        <v>379</v>
      </c>
      <c r="C206" s="46" t="s">
        <v>373</v>
      </c>
      <c r="D206" s="47">
        <v>3</v>
      </c>
      <c r="E206" s="41">
        <v>1480.65</v>
      </c>
      <c r="F206" s="40">
        <f t="shared" si="11"/>
        <v>4441.95</v>
      </c>
      <c r="G206" s="33"/>
      <c r="H206" s="34"/>
      <c r="I206" s="35"/>
      <c r="K206" s="35"/>
      <c r="L206" s="7"/>
      <c r="M206" s="36"/>
    </row>
    <row r="207" spans="1:13" s="42" customFormat="1" ht="24.75" customHeight="1">
      <c r="A207" s="101" t="s">
        <v>380</v>
      </c>
      <c r="B207" s="45" t="s">
        <v>381</v>
      </c>
      <c r="C207" s="46" t="s">
        <v>373</v>
      </c>
      <c r="D207" s="47">
        <v>1</v>
      </c>
      <c r="E207" s="41">
        <v>138.41</v>
      </c>
      <c r="F207" s="40">
        <f t="shared" si="11"/>
        <v>138.41</v>
      </c>
      <c r="G207" s="33"/>
      <c r="H207" s="34"/>
      <c r="I207" s="35"/>
      <c r="K207" s="35"/>
      <c r="L207" s="7"/>
      <c r="M207" s="36"/>
    </row>
    <row r="208" spans="1:13" s="42" customFormat="1" ht="30">
      <c r="A208" s="101" t="s">
        <v>382</v>
      </c>
      <c r="B208" s="45" t="s">
        <v>383</v>
      </c>
      <c r="C208" s="46" t="s">
        <v>373</v>
      </c>
      <c r="D208" s="47">
        <v>34</v>
      </c>
      <c r="E208" s="41">
        <v>21.58</v>
      </c>
      <c r="F208" s="40">
        <f t="shared" si="11"/>
        <v>733.72</v>
      </c>
      <c r="G208" s="33"/>
      <c r="H208" s="34"/>
      <c r="I208" s="35"/>
      <c r="K208" s="35"/>
      <c r="L208" s="7"/>
      <c r="M208" s="36"/>
    </row>
    <row r="209" spans="1:23" s="42" customFormat="1" ht="24" customHeight="1">
      <c r="A209" s="27" t="s">
        <v>384</v>
      </c>
      <c r="B209" s="28" t="s">
        <v>385</v>
      </c>
      <c r="C209" s="29"/>
      <c r="D209" s="29"/>
      <c r="E209" s="29"/>
      <c r="F209" s="32"/>
      <c r="G209" s="33"/>
      <c r="H209" s="35"/>
      <c r="I209" s="43"/>
      <c r="J209" s="35"/>
      <c r="K209" s="7"/>
      <c r="L209" s="36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1:13" s="42" customFormat="1" ht="24" customHeight="1">
      <c r="A210" s="101" t="s">
        <v>386</v>
      </c>
      <c r="B210" s="45" t="s">
        <v>387</v>
      </c>
      <c r="C210" s="46" t="s">
        <v>96</v>
      </c>
      <c r="D210" s="47">
        <v>140</v>
      </c>
      <c r="E210" s="41">
        <v>16.34</v>
      </c>
      <c r="F210" s="40">
        <f>ROUND(E210*D210,2)</f>
        <v>2287.6</v>
      </c>
      <c r="G210" s="33"/>
      <c r="H210" s="34"/>
      <c r="I210" s="35"/>
      <c r="K210" s="35"/>
      <c r="L210" s="7"/>
      <c r="M210" s="36"/>
    </row>
    <row r="211" spans="1:13" s="42" customFormat="1" ht="24" customHeight="1">
      <c r="A211" s="101" t="s">
        <v>388</v>
      </c>
      <c r="B211" s="45" t="s">
        <v>389</v>
      </c>
      <c r="C211" s="46" t="s">
        <v>19</v>
      </c>
      <c r="D211" s="47">
        <v>25</v>
      </c>
      <c r="E211" s="41">
        <v>11.05</v>
      </c>
      <c r="F211" s="40">
        <f>ROUND(E211*D211,2)</f>
        <v>276.25</v>
      </c>
      <c r="G211" s="33"/>
      <c r="H211" s="34"/>
      <c r="I211" s="35"/>
      <c r="K211" s="35"/>
      <c r="L211" s="7"/>
      <c r="M211" s="36"/>
    </row>
    <row r="212" spans="1:13" s="42" customFormat="1" ht="24" customHeight="1">
      <c r="A212" s="101" t="s">
        <v>390</v>
      </c>
      <c r="B212" s="45" t="s">
        <v>391</v>
      </c>
      <c r="C212" s="46" t="s">
        <v>96</v>
      </c>
      <c r="D212" s="47">
        <v>28</v>
      </c>
      <c r="E212" s="41">
        <v>44.48</v>
      </c>
      <c r="F212" s="40">
        <f>ROUND(E212*D212,2)</f>
        <v>1245.44</v>
      </c>
      <c r="G212" s="33"/>
      <c r="H212" s="34"/>
      <c r="I212" s="35"/>
      <c r="K212" s="35"/>
      <c r="L212" s="7"/>
      <c r="M212" s="36"/>
    </row>
    <row r="213" spans="1:13" s="42" customFormat="1" ht="24" customHeight="1">
      <c r="A213" s="101" t="s">
        <v>392</v>
      </c>
      <c r="B213" s="45" t="s">
        <v>393</v>
      </c>
      <c r="C213" s="46" t="s">
        <v>19</v>
      </c>
      <c r="D213" s="47">
        <v>6</v>
      </c>
      <c r="E213" s="41">
        <v>43.34</v>
      </c>
      <c r="F213" s="40">
        <f>ROUND(E213*D213,2)</f>
        <v>260.04</v>
      </c>
      <c r="G213" s="33"/>
      <c r="H213" s="34"/>
      <c r="I213" s="35"/>
      <c r="K213" s="35"/>
      <c r="L213" s="7"/>
      <c r="M213" s="36"/>
    </row>
    <row r="214" spans="1:13" s="42" customFormat="1" ht="24" customHeight="1">
      <c r="A214" s="101" t="s">
        <v>394</v>
      </c>
      <c r="B214" s="45" t="s">
        <v>395</v>
      </c>
      <c r="C214" s="46" t="s">
        <v>19</v>
      </c>
      <c r="D214" s="47">
        <v>80</v>
      </c>
      <c r="E214" s="41">
        <v>12.78</v>
      </c>
      <c r="F214" s="40">
        <f>ROUND(E214*D214,2)</f>
        <v>1022.4</v>
      </c>
      <c r="G214" s="33"/>
      <c r="H214" s="34"/>
      <c r="I214" s="35"/>
      <c r="K214" s="35"/>
      <c r="L214" s="7"/>
      <c r="M214" s="36"/>
    </row>
    <row r="215" spans="1:23" s="42" customFormat="1" ht="24" customHeight="1">
      <c r="A215" s="27" t="s">
        <v>396</v>
      </c>
      <c r="B215" s="28" t="s">
        <v>397</v>
      </c>
      <c r="C215" s="29"/>
      <c r="D215" s="29"/>
      <c r="E215" s="29"/>
      <c r="F215" s="32"/>
      <c r="G215" s="33"/>
      <c r="H215" s="35"/>
      <c r="I215" s="43"/>
      <c r="J215" s="35"/>
      <c r="K215" s="7"/>
      <c r="L215" s="36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1:13" s="42" customFormat="1" ht="24.75" customHeight="1">
      <c r="A216" s="101" t="s">
        <v>398</v>
      </c>
      <c r="B216" s="45" t="s">
        <v>399</v>
      </c>
      <c r="C216" s="46" t="s">
        <v>19</v>
      </c>
      <c r="D216" s="47">
        <v>86</v>
      </c>
      <c r="E216" s="41">
        <v>18.19</v>
      </c>
      <c r="F216" s="40">
        <f aca="true" t="shared" si="12" ref="F216:F226">ROUND(E216*D216,2)</f>
        <v>1564.34</v>
      </c>
      <c r="G216" s="33"/>
      <c r="H216" s="34"/>
      <c r="I216" s="35"/>
      <c r="K216" s="35"/>
      <c r="L216" s="7"/>
      <c r="M216" s="36"/>
    </row>
    <row r="217" spans="1:13" s="42" customFormat="1" ht="23.25" customHeight="1">
      <c r="A217" s="101" t="s">
        <v>400</v>
      </c>
      <c r="B217" s="45" t="s">
        <v>401</v>
      </c>
      <c r="C217" s="46" t="s">
        <v>19</v>
      </c>
      <c r="D217" s="47">
        <v>16</v>
      </c>
      <c r="E217" s="41">
        <v>42.83</v>
      </c>
      <c r="F217" s="40">
        <f t="shared" si="12"/>
        <v>685.28</v>
      </c>
      <c r="G217" s="33"/>
      <c r="H217" s="34"/>
      <c r="I217" s="35"/>
      <c r="K217" s="35"/>
      <c r="L217" s="7"/>
      <c r="M217" s="36"/>
    </row>
    <row r="218" spans="1:13" s="42" customFormat="1" ht="27" customHeight="1">
      <c r="A218" s="101" t="s">
        <v>402</v>
      </c>
      <c r="B218" s="45" t="s">
        <v>403</v>
      </c>
      <c r="C218" s="46" t="s">
        <v>19</v>
      </c>
      <c r="D218" s="47">
        <v>20</v>
      </c>
      <c r="E218" s="41">
        <v>15.11</v>
      </c>
      <c r="F218" s="40">
        <f t="shared" si="12"/>
        <v>302.2</v>
      </c>
      <c r="G218" s="33"/>
      <c r="H218" s="34"/>
      <c r="I218" s="35"/>
      <c r="K218" s="35"/>
      <c r="L218" s="7"/>
      <c r="M218" s="36"/>
    </row>
    <row r="219" spans="1:13" s="42" customFormat="1" ht="45">
      <c r="A219" s="101" t="s">
        <v>404</v>
      </c>
      <c r="B219" s="45" t="s">
        <v>405</v>
      </c>
      <c r="C219" s="46" t="s">
        <v>19</v>
      </c>
      <c r="D219" s="47">
        <v>17</v>
      </c>
      <c r="E219" s="41">
        <v>174.95</v>
      </c>
      <c r="F219" s="40">
        <f t="shared" si="12"/>
        <v>2974.15</v>
      </c>
      <c r="G219" s="33"/>
      <c r="H219" s="34"/>
      <c r="I219" s="35"/>
      <c r="K219" s="35"/>
      <c r="L219" s="7"/>
      <c r="M219" s="36"/>
    </row>
    <row r="220" spans="1:13" s="42" customFormat="1" ht="15">
      <c r="A220" s="101" t="s">
        <v>406</v>
      </c>
      <c r="B220" s="45" t="s">
        <v>407</v>
      </c>
      <c r="C220" s="46" t="s">
        <v>19</v>
      </c>
      <c r="D220" s="47">
        <v>8</v>
      </c>
      <c r="E220" s="41">
        <v>174.95</v>
      </c>
      <c r="F220" s="40">
        <f t="shared" si="12"/>
        <v>1399.6</v>
      </c>
      <c r="G220" s="33"/>
      <c r="H220" s="34"/>
      <c r="I220" s="35"/>
      <c r="K220" s="35"/>
      <c r="L220" s="7"/>
      <c r="M220" s="36"/>
    </row>
    <row r="221" spans="1:13" s="111" customFormat="1" ht="25.5" customHeight="1">
      <c r="A221" s="102" t="s">
        <v>408</v>
      </c>
      <c r="B221" s="103" t="s">
        <v>409</v>
      </c>
      <c r="C221" s="104" t="s">
        <v>19</v>
      </c>
      <c r="D221" s="105">
        <v>140</v>
      </c>
      <c r="E221" s="106">
        <v>10.01</v>
      </c>
      <c r="F221" s="107">
        <f t="shared" si="12"/>
        <v>1401.4</v>
      </c>
      <c r="G221" s="108"/>
      <c r="H221" s="109"/>
      <c r="I221" s="110"/>
      <c r="K221" s="110"/>
      <c r="L221" s="112"/>
      <c r="M221" s="113"/>
    </row>
    <row r="222" spans="1:13" s="42" customFormat="1" ht="30">
      <c r="A222" s="101" t="s">
        <v>410</v>
      </c>
      <c r="B222" s="45" t="s">
        <v>411</v>
      </c>
      <c r="C222" s="46" t="s">
        <v>19</v>
      </c>
      <c r="D222" s="47">
        <v>70</v>
      </c>
      <c r="E222" s="41">
        <v>158.23</v>
      </c>
      <c r="F222" s="40">
        <f t="shared" si="12"/>
        <v>11076.1</v>
      </c>
      <c r="G222" s="33"/>
      <c r="H222" s="34"/>
      <c r="I222" s="35"/>
      <c r="K222" s="35"/>
      <c r="L222" s="7"/>
      <c r="M222" s="36"/>
    </row>
    <row r="223" spans="1:13" s="42" customFormat="1" ht="30">
      <c r="A223" s="101" t="s">
        <v>412</v>
      </c>
      <c r="B223" s="45" t="s">
        <v>413</v>
      </c>
      <c r="C223" s="46" t="s">
        <v>19</v>
      </c>
      <c r="D223" s="47">
        <v>10</v>
      </c>
      <c r="E223" s="41">
        <v>96.74</v>
      </c>
      <c r="F223" s="40">
        <f t="shared" si="12"/>
        <v>967.4</v>
      </c>
      <c r="G223" s="33"/>
      <c r="H223" s="34"/>
      <c r="I223" s="35"/>
      <c r="K223" s="35"/>
      <c r="L223" s="7"/>
      <c r="M223" s="36"/>
    </row>
    <row r="224" spans="1:13" s="42" customFormat="1" ht="44.25" customHeight="1">
      <c r="A224" s="101" t="s">
        <v>414</v>
      </c>
      <c r="B224" s="45" t="s">
        <v>415</v>
      </c>
      <c r="C224" s="46" t="s">
        <v>19</v>
      </c>
      <c r="D224" s="47">
        <v>70</v>
      </c>
      <c r="E224" s="41">
        <v>28.55</v>
      </c>
      <c r="F224" s="40">
        <f t="shared" si="12"/>
        <v>1998.5</v>
      </c>
      <c r="G224" s="33"/>
      <c r="H224" s="34"/>
      <c r="I224" s="35"/>
      <c r="K224" s="35"/>
      <c r="L224" s="7"/>
      <c r="M224" s="36"/>
    </row>
    <row r="225" spans="1:13" s="42" customFormat="1" ht="30.75" customHeight="1">
      <c r="A225" s="101" t="s">
        <v>416</v>
      </c>
      <c r="B225" s="45" t="s">
        <v>417</v>
      </c>
      <c r="C225" s="46" t="s">
        <v>19</v>
      </c>
      <c r="D225" s="47">
        <v>5</v>
      </c>
      <c r="E225" s="41">
        <v>651.36</v>
      </c>
      <c r="F225" s="40">
        <f t="shared" si="12"/>
        <v>3256.8</v>
      </c>
      <c r="G225" s="33"/>
      <c r="H225" s="34"/>
      <c r="I225" s="35"/>
      <c r="K225" s="35"/>
      <c r="L225" s="7"/>
      <c r="M225" s="36"/>
    </row>
    <row r="226" spans="1:13" s="42" customFormat="1" ht="24.75" customHeight="1">
      <c r="A226" s="101" t="s">
        <v>418</v>
      </c>
      <c r="B226" s="45" t="s">
        <v>419</v>
      </c>
      <c r="C226" s="46" t="s">
        <v>19</v>
      </c>
      <c r="D226" s="47">
        <v>1</v>
      </c>
      <c r="E226" s="41">
        <v>1484.68</v>
      </c>
      <c r="F226" s="40">
        <f t="shared" si="12"/>
        <v>1484.68</v>
      </c>
      <c r="G226" s="33"/>
      <c r="H226" s="34"/>
      <c r="I226" s="35"/>
      <c r="K226" s="35"/>
      <c r="L226" s="7"/>
      <c r="M226" s="36"/>
    </row>
    <row r="227" spans="1:23" s="42" customFormat="1" ht="24" customHeight="1">
      <c r="A227" s="27" t="s">
        <v>420</v>
      </c>
      <c r="B227" s="28" t="s">
        <v>421</v>
      </c>
      <c r="C227" s="29"/>
      <c r="D227" s="29"/>
      <c r="E227" s="29"/>
      <c r="F227" s="32"/>
      <c r="G227" s="33"/>
      <c r="H227" s="35"/>
      <c r="I227" s="43"/>
      <c r="J227" s="35"/>
      <c r="K227" s="7"/>
      <c r="L227" s="36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</row>
    <row r="228" spans="1:13" s="42" customFormat="1" ht="24.75" customHeight="1">
      <c r="A228" s="101" t="s">
        <v>422</v>
      </c>
      <c r="B228" s="45" t="s">
        <v>423</v>
      </c>
      <c r="C228" s="46" t="s">
        <v>19</v>
      </c>
      <c r="D228" s="47">
        <v>4</v>
      </c>
      <c r="E228" s="41">
        <v>14.33</v>
      </c>
      <c r="F228" s="40">
        <f>ROUND(E228*D228,2)</f>
        <v>57.32</v>
      </c>
      <c r="G228" s="33"/>
      <c r="H228" s="34"/>
      <c r="I228" s="35"/>
      <c r="K228" s="35"/>
      <c r="L228" s="7"/>
      <c r="M228" s="36"/>
    </row>
    <row r="229" spans="1:23" s="42" customFormat="1" ht="24" customHeight="1">
      <c r="A229" s="27" t="s">
        <v>424</v>
      </c>
      <c r="B229" s="28" t="s">
        <v>425</v>
      </c>
      <c r="C229" s="29"/>
      <c r="D229" s="29"/>
      <c r="E229" s="29"/>
      <c r="F229" s="32">
        <f>SUM(F230:F233)</f>
        <v>10420.8</v>
      </c>
      <c r="G229" s="33"/>
      <c r="H229" s="35"/>
      <c r="I229" s="43"/>
      <c r="J229" s="35"/>
      <c r="K229" s="7"/>
      <c r="L229" s="36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</row>
    <row r="230" spans="1:13" s="87" customFormat="1" ht="21.75" customHeight="1">
      <c r="A230" s="37" t="s">
        <v>426</v>
      </c>
      <c r="B230" s="76" t="s">
        <v>427</v>
      </c>
      <c r="C230" s="77" t="s">
        <v>14</v>
      </c>
      <c r="D230" s="53">
        <v>360.73</v>
      </c>
      <c r="E230" s="41">
        <v>10.49</v>
      </c>
      <c r="F230" s="40">
        <f>ROUND(E230*D230,2)</f>
        <v>3784.06</v>
      </c>
      <c r="G230" s="84"/>
      <c r="H230" s="85"/>
      <c r="I230" s="86"/>
      <c r="K230" s="86"/>
      <c r="L230" s="88"/>
      <c r="M230" s="89"/>
    </row>
    <row r="231" spans="1:13" s="87" customFormat="1" ht="21.75" customHeight="1">
      <c r="A231" s="37" t="s">
        <v>428</v>
      </c>
      <c r="B231" s="38" t="s">
        <v>429</v>
      </c>
      <c r="C231" s="39" t="s">
        <v>14</v>
      </c>
      <c r="D231" s="53">
        <v>360.73</v>
      </c>
      <c r="E231" s="41">
        <v>11.4</v>
      </c>
      <c r="F231" s="40">
        <f>ROUND(E231*D231,2)</f>
        <v>4112.32</v>
      </c>
      <c r="G231" s="84"/>
      <c r="H231" s="85"/>
      <c r="I231" s="86"/>
      <c r="K231" s="86"/>
      <c r="L231" s="88"/>
      <c r="M231" s="89"/>
    </row>
    <row r="232" spans="1:13" s="42" customFormat="1" ht="30">
      <c r="A232" s="37" t="s">
        <v>430</v>
      </c>
      <c r="B232" s="38" t="s">
        <v>431</v>
      </c>
      <c r="C232" s="39" t="s">
        <v>14</v>
      </c>
      <c r="D232" s="40">
        <v>22.73</v>
      </c>
      <c r="E232" s="41">
        <v>19.79</v>
      </c>
      <c r="F232" s="40">
        <f>ROUND(E232*D232,2)</f>
        <v>449.83</v>
      </c>
      <c r="G232" s="33"/>
      <c r="H232" s="34"/>
      <c r="I232" s="35"/>
      <c r="K232" s="35"/>
      <c r="L232" s="7"/>
      <c r="M232" s="36"/>
    </row>
    <row r="233" spans="1:12" s="42" customFormat="1" ht="30">
      <c r="A233" s="37" t="s">
        <v>432</v>
      </c>
      <c r="B233" s="45" t="s">
        <v>433</v>
      </c>
      <c r="C233" s="46" t="s">
        <v>14</v>
      </c>
      <c r="D233" s="47">
        <v>112.14</v>
      </c>
      <c r="E233" s="41">
        <v>18.5</v>
      </c>
      <c r="F233" s="40">
        <f>ROUND(E233*D233,2)</f>
        <v>2074.59</v>
      </c>
      <c r="G233" s="33"/>
      <c r="H233" s="35"/>
      <c r="J233" s="35"/>
      <c r="K233" s="7"/>
      <c r="L233" s="36"/>
    </row>
    <row r="234" spans="1:23" s="42" customFormat="1" ht="25.5" customHeight="1">
      <c r="A234" s="27">
        <v>4</v>
      </c>
      <c r="B234" s="28" t="s">
        <v>434</v>
      </c>
      <c r="C234" s="29"/>
      <c r="D234" s="29"/>
      <c r="E234" s="29"/>
      <c r="F234" s="32">
        <f>SUM(F235:F241)</f>
        <v>26266.97</v>
      </c>
      <c r="G234" s="33"/>
      <c r="H234" s="35"/>
      <c r="I234" s="43"/>
      <c r="J234" s="35"/>
      <c r="K234" s="7"/>
      <c r="L234" s="36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</row>
    <row r="235" spans="1:29" s="42" customFormat="1" ht="30">
      <c r="A235" s="37" t="s">
        <v>435</v>
      </c>
      <c r="B235" s="38" t="s">
        <v>436</v>
      </c>
      <c r="C235" s="39" t="s">
        <v>14</v>
      </c>
      <c r="D235" s="40">
        <v>30.57</v>
      </c>
      <c r="E235" s="41">
        <v>1.21</v>
      </c>
      <c r="F235" s="40">
        <f aca="true" t="shared" si="13" ref="F235:F241">ROUND(E235*D235,2)</f>
        <v>36.99</v>
      </c>
      <c r="G235" s="33"/>
      <c r="H235" s="35"/>
      <c r="I235" s="16"/>
      <c r="J235" s="80"/>
      <c r="K235" s="7"/>
      <c r="L235" s="81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s="42" customFormat="1" ht="33" customHeight="1">
      <c r="A236" s="37" t="s">
        <v>437</v>
      </c>
      <c r="B236" s="114" t="s">
        <v>438</v>
      </c>
      <c r="C236" s="39" t="s">
        <v>19</v>
      </c>
      <c r="D236" s="40">
        <v>11</v>
      </c>
      <c r="E236" s="41">
        <v>133.45</v>
      </c>
      <c r="F236" s="40">
        <f t="shared" si="13"/>
        <v>1467.95</v>
      </c>
      <c r="G236" s="33"/>
      <c r="H236" s="35"/>
      <c r="I236" s="16"/>
      <c r="J236" s="80"/>
      <c r="K236" s="7"/>
      <c r="L236" s="81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s="42" customFormat="1" ht="27.75" customHeight="1">
      <c r="A237" s="37" t="s">
        <v>439</v>
      </c>
      <c r="B237" s="114" t="s">
        <v>440</v>
      </c>
      <c r="C237" s="39" t="s">
        <v>19</v>
      </c>
      <c r="D237" s="40">
        <v>13</v>
      </c>
      <c r="E237" s="41">
        <v>376.99</v>
      </c>
      <c r="F237" s="40">
        <f t="shared" si="13"/>
        <v>4900.87</v>
      </c>
      <c r="G237" s="33"/>
      <c r="H237" s="35"/>
      <c r="I237" s="16"/>
      <c r="J237" s="80"/>
      <c r="K237" s="7"/>
      <c r="L237" s="81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s="42" customFormat="1" ht="25.5" customHeight="1">
      <c r="A238" s="37" t="s">
        <v>441</v>
      </c>
      <c r="B238" s="38" t="s">
        <v>442</v>
      </c>
      <c r="C238" s="39" t="s">
        <v>14</v>
      </c>
      <c r="D238" s="40">
        <v>22.66</v>
      </c>
      <c r="E238" s="41">
        <v>330.56</v>
      </c>
      <c r="F238" s="40">
        <f t="shared" si="13"/>
        <v>7490.49</v>
      </c>
      <c r="G238" s="33"/>
      <c r="H238" s="35"/>
      <c r="I238" s="16"/>
      <c r="J238" s="80"/>
      <c r="K238" s="7"/>
      <c r="L238" s="81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s="42" customFormat="1" ht="31.5" customHeight="1">
      <c r="A239" s="37" t="s">
        <v>443</v>
      </c>
      <c r="B239" s="38" t="s">
        <v>444</v>
      </c>
      <c r="C239" s="39" t="s">
        <v>14</v>
      </c>
      <c r="D239" s="40">
        <v>500.94</v>
      </c>
      <c r="E239" s="41">
        <v>1.79</v>
      </c>
      <c r="F239" s="40">
        <f t="shared" si="13"/>
        <v>896.68</v>
      </c>
      <c r="G239" s="33"/>
      <c r="H239" s="35"/>
      <c r="I239" s="16"/>
      <c r="J239" s="80"/>
      <c r="K239" s="7"/>
      <c r="L239" s="81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s="42" customFormat="1" ht="30">
      <c r="A240" s="37" t="s">
        <v>445</v>
      </c>
      <c r="B240" s="38" t="s">
        <v>446</v>
      </c>
      <c r="C240" s="39" t="s">
        <v>19</v>
      </c>
      <c r="D240" s="40">
        <v>2</v>
      </c>
      <c r="E240" s="41">
        <v>2211.83</v>
      </c>
      <c r="F240" s="40">
        <f t="shared" si="13"/>
        <v>4423.66</v>
      </c>
      <c r="G240" s="33"/>
      <c r="H240" s="35"/>
      <c r="I240" s="16"/>
      <c r="J240" s="80"/>
      <c r="K240" s="7"/>
      <c r="L240" s="81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s="42" customFormat="1" ht="23.25" customHeight="1">
      <c r="A241" s="37" t="s">
        <v>447</v>
      </c>
      <c r="B241" s="115" t="s">
        <v>448</v>
      </c>
      <c r="C241" s="39" t="s">
        <v>19</v>
      </c>
      <c r="D241" s="116">
        <v>1</v>
      </c>
      <c r="E241" s="41">
        <v>7050.33</v>
      </c>
      <c r="F241" s="40">
        <f t="shared" si="13"/>
        <v>7050.33</v>
      </c>
      <c r="G241" s="33"/>
      <c r="H241" s="35"/>
      <c r="I241" s="16"/>
      <c r="J241" s="80"/>
      <c r="K241" s="7"/>
      <c r="L241" s="81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13" s="124" customFormat="1" ht="27.75" customHeight="1">
      <c r="A242" s="143" t="s">
        <v>449</v>
      </c>
      <c r="B242" s="143"/>
      <c r="C242" s="117"/>
      <c r="D242" s="118"/>
      <c r="E242" s="119"/>
      <c r="F242" s="120">
        <f>F234+F34+F29+F23</f>
        <v>345634.37</v>
      </c>
      <c r="G242" s="121"/>
      <c r="H242" s="122"/>
      <c r="I242" s="123"/>
      <c r="K242" s="123"/>
      <c r="L242" s="125"/>
      <c r="M242" s="126"/>
    </row>
    <row r="243" spans="1:5" ht="15">
      <c r="A243" s="127"/>
      <c r="B243" s="128"/>
      <c r="C243" s="129"/>
      <c r="D243" s="129"/>
      <c r="E243" s="129"/>
    </row>
    <row r="244" spans="1:6" ht="15">
      <c r="A244" s="127"/>
      <c r="B244" s="128"/>
      <c r="C244" s="129"/>
      <c r="D244" s="129"/>
      <c r="E244" s="129"/>
      <c r="F244" s="130"/>
    </row>
    <row r="245" spans="1:6" ht="15">
      <c r="A245" s="127"/>
      <c r="B245" s="128"/>
      <c r="C245" s="129"/>
      <c r="D245" s="129"/>
      <c r="E245" s="129"/>
      <c r="F245" s="131"/>
    </row>
    <row r="246" spans="1:6" ht="15">
      <c r="A246" s="127"/>
      <c r="B246" s="128"/>
      <c r="C246" s="129"/>
      <c r="D246" s="129"/>
      <c r="E246" s="129"/>
      <c r="F246" s="131"/>
    </row>
    <row r="247" spans="1:5" ht="15">
      <c r="A247" s="127"/>
      <c r="B247" s="128"/>
      <c r="C247" s="129"/>
      <c r="D247" s="129"/>
      <c r="E247" s="129"/>
    </row>
    <row r="248" spans="1:5" ht="15">
      <c r="A248" s="127"/>
      <c r="B248" s="128"/>
      <c r="C248" s="129"/>
      <c r="D248" s="129"/>
      <c r="E248" s="129"/>
    </row>
    <row r="249" spans="1:5" ht="15">
      <c r="A249" s="127"/>
      <c r="B249" s="128"/>
      <c r="C249" s="129"/>
      <c r="D249" s="129"/>
      <c r="E249" s="129"/>
    </row>
    <row r="250" spans="1:5" ht="15">
      <c r="A250" s="127"/>
      <c r="B250" s="128"/>
      <c r="C250" s="129"/>
      <c r="D250" s="129"/>
      <c r="E250" s="129"/>
    </row>
    <row r="251" spans="1:5" ht="15">
      <c r="A251" s="127"/>
      <c r="B251" s="128"/>
      <c r="C251" s="129"/>
      <c r="D251" s="129"/>
      <c r="E251" s="129"/>
    </row>
    <row r="252" spans="1:5" ht="15">
      <c r="A252" s="127"/>
      <c r="B252" s="128"/>
      <c r="C252" s="129"/>
      <c r="D252" s="129"/>
      <c r="E252" s="129"/>
    </row>
    <row r="253" spans="1:5" ht="15">
      <c r="A253" s="127"/>
      <c r="B253" s="128"/>
      <c r="C253" s="129"/>
      <c r="D253" s="129"/>
      <c r="E253" s="129"/>
    </row>
    <row r="254" spans="1:5" ht="15">
      <c r="A254" s="127"/>
      <c r="B254" s="128"/>
      <c r="C254" s="129"/>
      <c r="D254" s="129"/>
      <c r="E254" s="129"/>
    </row>
    <row r="255" spans="1:5" ht="15">
      <c r="A255" s="127"/>
      <c r="B255" s="128"/>
      <c r="C255" s="129"/>
      <c r="D255" s="129"/>
      <c r="E255" s="129"/>
    </row>
    <row r="256" spans="1:5" ht="15">
      <c r="A256" s="127"/>
      <c r="B256" s="128"/>
      <c r="C256" s="129"/>
      <c r="D256" s="129"/>
      <c r="E256" s="129"/>
    </row>
    <row r="257" spans="1:5" ht="15">
      <c r="A257" s="127"/>
      <c r="B257" s="128"/>
      <c r="C257" s="129"/>
      <c r="D257" s="129"/>
      <c r="E257" s="129"/>
    </row>
    <row r="258" spans="1:5" ht="15">
      <c r="A258" s="127"/>
      <c r="B258" s="128"/>
      <c r="C258" s="129"/>
      <c r="D258" s="129"/>
      <c r="E258" s="129"/>
    </row>
    <row r="259" spans="1:5" ht="15">
      <c r="A259" s="127"/>
      <c r="B259" s="128"/>
      <c r="C259" s="129"/>
      <c r="D259" s="129"/>
      <c r="E259" s="129"/>
    </row>
  </sheetData>
  <sheetProtection password="C90F" sheet="1" objects="1" scenarios="1"/>
  <mergeCells count="13">
    <mergeCell ref="A242:B242"/>
    <mergeCell ref="A21:A22"/>
    <mergeCell ref="B21:B22"/>
    <mergeCell ref="C21:C22"/>
    <mergeCell ref="D21:D22"/>
    <mergeCell ref="E21:E22"/>
    <mergeCell ref="F21:F22"/>
    <mergeCell ref="A14:F14"/>
    <mergeCell ref="A15:F15"/>
    <mergeCell ref="A17:F17"/>
    <mergeCell ref="A18:F18"/>
    <mergeCell ref="A19:B19"/>
    <mergeCell ref="E19:F19"/>
  </mergeCells>
  <printOptions/>
  <pageMargins left="0.25" right="0.25" top="0.75" bottom="0.7659722222222223" header="0.5118055555555555" footer="0.3"/>
  <pageSetup fitToHeight="0" fitToWidth="1" horizontalDpi="300" verticalDpi="300" orientation="portrait" paperSize="9" scale="87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dcterms:modified xsi:type="dcterms:W3CDTF">2014-03-21T18:22:12Z</dcterms:modified>
  <cp:category/>
  <cp:version/>
  <cp:contentType/>
  <cp:contentStatus/>
</cp:coreProperties>
</file>