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inf004\Obras\1-SECRETARIAS\SEC. ESPORTE. CULTURA. E LAZER\Ginasio Berenice - 01\012-Licitação 2021\3397-2021\"/>
    </mc:Choice>
  </mc:AlternateContent>
  <bookViews>
    <workbookView xWindow="240" yWindow="105" windowWidth="20055" windowHeight="8445"/>
  </bookViews>
  <sheets>
    <sheet name="PLANILHA EMPRESA" sheetId="1" r:id="rId1"/>
  </sheets>
  <definedNames>
    <definedName name="_xlnm.Print_Titles" localSheetId="0">'PLANILHA EMPRESA'!$1:$9</definedName>
  </definedNames>
  <calcPr calcId="152511"/>
</workbook>
</file>

<file path=xl/calcChain.xml><?xml version="1.0" encoding="utf-8"?>
<calcChain xmlns="http://schemas.openxmlformats.org/spreadsheetml/2006/main">
  <c r="H103" i="1" l="1"/>
  <c r="I103" i="1" s="1"/>
  <c r="H102" i="1"/>
  <c r="I102" i="1" s="1"/>
  <c r="H101" i="1"/>
  <c r="I101" i="1" s="1"/>
  <c r="H100" i="1"/>
  <c r="I100" i="1" s="1"/>
  <c r="H98" i="1"/>
  <c r="I98" i="1" s="1"/>
  <c r="H97" i="1"/>
  <c r="I97" i="1" s="1"/>
  <c r="H96" i="1"/>
  <c r="I96" i="1" s="1"/>
  <c r="H95" i="1"/>
  <c r="I95" i="1" s="1"/>
  <c r="H94" i="1"/>
  <c r="I94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3" i="1"/>
  <c r="I83" i="1" s="1"/>
  <c r="H82" i="1"/>
  <c r="I82" i="1" s="1"/>
  <c r="H81" i="1"/>
  <c r="I81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0" i="1"/>
  <c r="I20" i="1" s="1"/>
  <c r="H19" i="1"/>
  <c r="I19" i="1" s="1"/>
  <c r="H18" i="1"/>
  <c r="I18" i="1" s="1"/>
  <c r="I80" i="1" l="1"/>
  <c r="I84" i="1"/>
  <c r="I93" i="1"/>
  <c r="I99" i="1"/>
  <c r="I64" i="1"/>
  <c r="I54" i="1"/>
  <c r="I42" i="1"/>
  <c r="I35" i="1"/>
  <c r="I28" i="1"/>
  <c r="I21" i="1"/>
  <c r="H17" i="1"/>
  <c r="I17" i="1" s="1"/>
  <c r="H16" i="1"/>
  <c r="I16" i="1" s="1"/>
  <c r="H15" i="1"/>
  <c r="I15" i="1" s="1"/>
  <c r="H14" i="1"/>
  <c r="I14" i="1" s="1"/>
  <c r="H13" i="1"/>
  <c r="H12" i="1"/>
  <c r="I12" i="1" s="1"/>
  <c r="I11" i="1" s="1"/>
  <c r="H11" i="1"/>
  <c r="I13" i="1" l="1"/>
  <c r="I105" i="1" s="1"/>
</calcChain>
</file>

<file path=xl/sharedStrings.xml><?xml version="1.0" encoding="utf-8"?>
<sst xmlns="http://schemas.openxmlformats.org/spreadsheetml/2006/main" count="478" uniqueCount="298">
  <si>
    <t>Item</t>
  </si>
  <si>
    <t>Fonte</t>
  </si>
  <si>
    <t>Codigo</t>
  </si>
  <si>
    <t>Descrição</t>
  </si>
  <si>
    <t>Quantidade</t>
  </si>
  <si>
    <t>Unidade</t>
  </si>
  <si>
    <t>Custo Unitário (sem BDI) (R$)</t>
  </si>
  <si>
    <t>Custo Unitário (com BDI) (R$)</t>
  </si>
  <si>
    <t>CNPJ:</t>
  </si>
  <si>
    <t>EMPRESA PROPONENTE:</t>
  </si>
  <si>
    <t>Preço Total (R$)</t>
  </si>
  <si>
    <t>BDI</t>
  </si>
  <si>
    <t>...</t>
  </si>
  <si>
    <t>PREFEITURA DO MUNICIPIO DE MAUÁ</t>
  </si>
  <si>
    <t>ORÇAMENTO - EMPRESA</t>
  </si>
  <si>
    <t>Data:</t>
  </si>
  <si>
    <t>RESPONSÁVEL</t>
  </si>
  <si>
    <t>CREA/CAU:</t>
  </si>
  <si>
    <t>1.1.</t>
  </si>
  <si>
    <t>1.1.1.</t>
  </si>
  <si>
    <t>1.2.</t>
  </si>
  <si>
    <t>1.2.1.</t>
  </si>
  <si>
    <t>1.2.2.</t>
  </si>
  <si>
    <t>1.2.3.</t>
  </si>
  <si>
    <t>1.2.4.</t>
  </si>
  <si>
    <t>1.3.</t>
  </si>
  <si>
    <t>1.3.1.</t>
  </si>
  <si>
    <t>1.3.2.</t>
  </si>
  <si>
    <t>1.3.3.</t>
  </si>
  <si>
    <t>1.3.4.</t>
  </si>
  <si>
    <t>SINAPI</t>
  </si>
  <si>
    <t>SERVIÇOS PRELIMINARES</t>
  </si>
  <si>
    <t>M2</t>
  </si>
  <si>
    <t>M3</t>
  </si>
  <si>
    <t>M3XKM</t>
  </si>
  <si>
    <t>UN</t>
  </si>
  <si>
    <t>TOTAL</t>
  </si>
  <si>
    <t>PLACA DE OBRA EM CHAPA DE AÇO GALVANIZADO</t>
  </si>
  <si>
    <t>-</t>
  </si>
  <si>
    <t>1.2.5.</t>
  </si>
  <si>
    <t>1.2.6.</t>
  </si>
  <si>
    <t>1.2.7.</t>
  </si>
  <si>
    <t>1.</t>
  </si>
  <si>
    <t>74209/1</t>
  </si>
  <si>
    <t>PLACA DE OBRA</t>
  </si>
  <si>
    <t>EDIF</t>
  </si>
  <si>
    <t>17-30-02</t>
  </si>
  <si>
    <t>DEMOLIÇÃO</t>
  </si>
  <si>
    <t>97649</t>
  </si>
  <si>
    <t>REMOÇÃO DE TELHAS DE FIBROCIMENTO, METÁLICA E CERÂMICA, DE FORMA MECANIZADA, COM USO DE GUINDASTE, SEM REAPROVEITAMENTO. AF_12/2017</t>
  </si>
  <si>
    <t>04-50-07</t>
  </si>
  <si>
    <t>DEMOLIÇÃO DE ALVENARIA DE ELEMENTOS VAZADOS</t>
  </si>
  <si>
    <t>97622</t>
  </si>
  <si>
    <t>DEMOLIÇÃO DE ALVENARIA DE BLOCO FURADO, DE FORMA MANUAL, SEM REAPROVEITAMENTO. AF_12/2017</t>
  </si>
  <si>
    <t>17-50-21</t>
  </si>
  <si>
    <t>DEMOLIÇÃO MANUAL DE CONCRETO ARMADO</t>
  </si>
  <si>
    <t>01-01-05</t>
  </si>
  <si>
    <t>CARGA MECANIZADA E REMOÇÃO DE ENTULHO, INCLUSIVE TRANSPORTE ATÉ 1KM</t>
  </si>
  <si>
    <t>97914</t>
  </si>
  <si>
    <t>TRANSPORTE COM CAMINHÃO BASCULANTE DE 6 M³, EM VIA URBANA PAVIMENTADA, DMT ATÉ 30 KM (UNIDADE: M3XKM). AF_07/2020</t>
  </si>
  <si>
    <t>17-50-15</t>
  </si>
  <si>
    <t>DEMOLIÇÃO DE ALAMBRADO DE TELA GALVANIZADA</t>
  </si>
  <si>
    <t>COBERTURA</t>
  </si>
  <si>
    <t>06-02-47</t>
  </si>
  <si>
    <t>TELHA TRAPEZOIDAL EM AÇO GALVANIZADO ESP=0,5MM, H=40MM, COM PINTURA ELETROLÍTICA COR BRANCA 2 FACES</t>
  </si>
  <si>
    <t>SINAPI-I</t>
  </si>
  <si>
    <t>7184</t>
  </si>
  <si>
    <t>TELHA DE FIBRA DE VIDRO ONDULADA INCOLOR, E = 0,6 MM, DE *0,50 X 2,44* M</t>
  </si>
  <si>
    <t>06-02-94</t>
  </si>
  <si>
    <t>CUMEEIRA TRAPEZOIDAL EM AÇO GALVANIZADO ESP=0,5MM, REVESTIMENTO B, H=40MM, L=0,60 M</t>
  </si>
  <si>
    <t>M</t>
  </si>
  <si>
    <t>94228</t>
  </si>
  <si>
    <t>CALHA EM CHAPA DE AÇO GALVANIZADO NÚMERO 24, DESENVOLVIMENTO DE 50 CM, INCLUSO TRANSPORTE VERTICAL. AF_07/2019</t>
  </si>
  <si>
    <t>1.3.5.</t>
  </si>
  <si>
    <t>06-01-30</t>
  </si>
  <si>
    <t>FORNECIMENTO DE ESTRUTURA METÁLICA PARA COBERTURA</t>
  </si>
  <si>
    <t>KG</t>
  </si>
  <si>
    <t>1.3.6.</t>
  </si>
  <si>
    <t>06-01-31</t>
  </si>
  <si>
    <t>MONTAGEM DE ESTRUTURA METÁLICA PARA COBERTURA</t>
  </si>
  <si>
    <t>1.4.</t>
  </si>
  <si>
    <t>FECHAMENTO</t>
  </si>
  <si>
    <t>1.4.1.</t>
  </si>
  <si>
    <t>08-01-50</t>
  </si>
  <si>
    <t>PORTA DE ENROLAR, EM CHAPA ONDULADA N.22</t>
  </si>
  <si>
    <t>1.4.2.</t>
  </si>
  <si>
    <t>07-01-08</t>
  </si>
  <si>
    <t>PM.08 - PORTA LISA ESPECIAL/ SÓLIDA - 92X210CM</t>
  </si>
  <si>
    <t>1.4.3.</t>
  </si>
  <si>
    <t>07-01-50</t>
  </si>
  <si>
    <t>EM.01 - BATENTE DE MADEIRA (14CM) - PARA PORTA DE 1 FOLHA, SEM BANDEIRA</t>
  </si>
  <si>
    <t>JG</t>
  </si>
  <si>
    <t>1.4.4.</t>
  </si>
  <si>
    <t>91305</t>
  </si>
  <si>
    <t>FECHADURA DE EMBUTIR PARA PORTA DE BANHEIRO, COMPLETA, ACABAMENTO PADRÃO POPULAR, INCLUSO EXECUÇÃO DE FURO - FORNECIMENTO E INSTALAÇÃO. AF_12/2019</t>
  </si>
  <si>
    <t>1.4.5.</t>
  </si>
  <si>
    <t>17-70-01</t>
  </si>
  <si>
    <t>RECOLOCAÇÃO DE TELA E TIRANTE EM ALAMBRADO</t>
  </si>
  <si>
    <t>1.4.6.</t>
  </si>
  <si>
    <t>1.5.</t>
  </si>
  <si>
    <t>ALVENARIA</t>
  </si>
  <si>
    <t>1.5.1.</t>
  </si>
  <si>
    <t>87894</t>
  </si>
  <si>
    <t>CHAPISCO APLICADO EM ALVENARIA (SEM PRESENÇA DE VÃOS) E ESTRUTURAS DE CONCRETO DE FACHADA, COM COLHER DE PEDREIRO.  ARGAMASSA TRAÇO 1:3 COM PREPARO EM BETONEIRA 400L. AF_06/2014</t>
  </si>
  <si>
    <t>1.5.2.</t>
  </si>
  <si>
    <t>11-03-10</t>
  </si>
  <si>
    <t>EMBOÇO EXTERNO - ARGAMASSA DE CIMENTO E AREIA 1:3</t>
  </si>
  <si>
    <t>1.5.3.</t>
  </si>
  <si>
    <t>88489</t>
  </si>
  <si>
    <t>APLICAÇÃO MANUAL DE PINTURA COM TINTA LÁTEX ACRÍLICA EM PAREDES, DUAS DEMÃOS. AF_06/2014</t>
  </si>
  <si>
    <t>1.5.4.</t>
  </si>
  <si>
    <t>87468</t>
  </si>
  <si>
    <t>ALVENARIA DE VEDAÇÃO DE BLOCOS VAZADOS DE CONCRETO DE 14X19X39CM (ESPESSURA 14CM) DE PAREDES COM ÁREA LÍQUIDA MAIOR OU IGUAL A 6M² COM VÃOS E ARGAMASSA DE ASSENTAMENTO COM PREPARO MANUAL. AF_06/2014</t>
  </si>
  <si>
    <t>1.5.5.</t>
  </si>
  <si>
    <t>87272</t>
  </si>
  <si>
    <t>REVESTIMENTO CERÂMICO PARA PAREDES INTERNAS COM PLACAS TIPO ESMALTADA EXTRA  DE DIMENSÕES 33X45 CM APLICADAS EM AMBIENTES DE ÁREA MENOR QUE 5 M² NA ALTURA INTEIRA DAS PAREDES. AF_06/2014</t>
  </si>
  <si>
    <t>1.5.6.</t>
  </si>
  <si>
    <t>101161</t>
  </si>
  <si>
    <t>ALVENARIA DE VEDAÇÃO COM ELEMENTO VAZADO DE CONCRETO (COBOGÓ) DE 7X50X50CM E ARGAMASSA DE ASSENTAMENTO COM PREPARO EM BETONEIRA. AF_05/2020</t>
  </si>
  <si>
    <t>1.6.</t>
  </si>
  <si>
    <t>PISOS</t>
  </si>
  <si>
    <t>1.6.1.</t>
  </si>
  <si>
    <t>38546</t>
  </si>
  <si>
    <t>ARGAMASSA USINADA AUTOADENSAVEL E AUTONIVELANTE PARA CONTRAPISO, INCLUI BOMBEAMENTO</t>
  </si>
  <si>
    <t>1.6.2.</t>
  </si>
  <si>
    <t>94965</t>
  </si>
  <si>
    <t>CONCRETO FCK = 25MPA, TRAÇO 1:2,3:2,7 (CIMENTO/ AREIA MÉDIA/ BRITA 1)  - PREPARO MECÂNICO COM BETONEIRA 400 L. AF_07/2016</t>
  </si>
  <si>
    <t>1.6.3.</t>
  </si>
  <si>
    <t>13-02-43</t>
  </si>
  <si>
    <t>PISO PODOTÁTIL, ALERTA OU DIRECIONAL, EM BORRACHA SINTÉTICA ASSENTES COM COLA</t>
  </si>
  <si>
    <t>1.6.4.</t>
  </si>
  <si>
    <t>97088</t>
  </si>
  <si>
    <t>ARMAÇÃO PARA EXECUÇÃO DE RADIER, COM USO DE TELA Q-92. AF_09/2017</t>
  </si>
  <si>
    <t>1.6.5.</t>
  </si>
  <si>
    <t>13-02-04</t>
  </si>
  <si>
    <t>ACABAMENTO DE PISO DE CONCRETO TIPO BAMBOLÊ</t>
  </si>
  <si>
    <t>1.6.6.</t>
  </si>
  <si>
    <t>17-03-56</t>
  </si>
  <si>
    <t>QD.02 - DEMARCAÇÃO DE QUADRA COM TINTA A BASE DE BORRACHA. CLORADA - FUTEBOL DE SALÃO</t>
  </si>
  <si>
    <t>1.6.7.</t>
  </si>
  <si>
    <t>17-03-57</t>
  </si>
  <si>
    <t>QD.03 - DEMARCAÇÃO DE QUADRA COM TINTA A BASE DE BORRACHA CLORADA - BASQUETE</t>
  </si>
  <si>
    <t>1.6.8.</t>
  </si>
  <si>
    <t>1.6.9.</t>
  </si>
  <si>
    <t>87246</t>
  </si>
  <si>
    <t>REVESTIMENTO CERÂMICO PARA PISO COM PLACAS TIPO ESMALTADA EXTRA DE DIMENSÕES 35X35 CM APLICADA EM AMBIENTES DE ÁREA MENOR QUE 5 M2. AF_06/2014</t>
  </si>
  <si>
    <t>1.6.10.</t>
  </si>
  <si>
    <t>94992</t>
  </si>
  <si>
    <t>EXECUÇÃO DE PASSEIO (CALÇADA) OU PISO DE CONCRETO COM CONCRETO MOLDADO IN LOCO, FEITO EM OBRA, ACABAMENTO CONVENCIONAL, ESPESSURA 6 CM, ARMADO. AF_07/2016</t>
  </si>
  <si>
    <t>1.6.11.</t>
  </si>
  <si>
    <t>10-11-97</t>
  </si>
  <si>
    <t>HC.04 - TAMPA DE CONCRETO PARA CANALETA DE A.P.L=0,40M</t>
  </si>
  <si>
    <t>1.7.</t>
  </si>
  <si>
    <t>INSTALAÇÕES ELETRICAS</t>
  </si>
  <si>
    <t>1.7.1.</t>
  </si>
  <si>
    <t>09-05-06</t>
  </si>
  <si>
    <t>QUADRO DE DISTRIBUIÇÃO EM CHAPA METÁLICA - PARA ATÉ 16 DISJUNTORES</t>
  </si>
  <si>
    <t>1.7.2.</t>
  </si>
  <si>
    <t>101890</t>
  </si>
  <si>
    <t>DISJUNTOR MONOPOLAR TIPO NEMA, CORRENTE NOMINAL DE 10 ATÉ 30A - FORNECIMENTO E INSTALAÇÃO. AF_10/2020</t>
  </si>
  <si>
    <t>1.7.3.</t>
  </si>
  <si>
    <t>95750</t>
  </si>
  <si>
    <t>ELETRODUTO DE AÇO GALVANIZADO, CLASSE LEVE, DN 25 MM (1), APARENTE, INSTALADO EM PAREDE - FORNECIMENTO E INSTALAÇÃO. AF_11/2016_P</t>
  </si>
  <si>
    <t>1.7.4.</t>
  </si>
  <si>
    <t>97601</t>
  </si>
  <si>
    <t>REFLETOR EM ALUMÍNIO, DE SUPORTE E ALÇA, COM LÂMPADA VAPOR DE MERCÚRIO DE 250 W, COM REATOR ALTO FATOR DE POTÊNCIA - FORNECIMENTO E INSTALAÇÃO. AF_02/2020</t>
  </si>
  <si>
    <t>1.7.5.</t>
  </si>
  <si>
    <t>09-05-28</t>
  </si>
  <si>
    <t>CAIXA DE PASSAGEM TIPO CONDULETE - 1/2"</t>
  </si>
  <si>
    <t>1.7.6.</t>
  </si>
  <si>
    <t>91927</t>
  </si>
  <si>
    <t>CABO DE COBRE FLEXÍVEL ISOLADO, 2,5 MM², ANTI-CHAMA 0,6/1,0 KV, PARA CIRCUITOS TERMINAIS - FORNECIMENTO E INSTALAÇÃO. AF_12/2015</t>
  </si>
  <si>
    <t>1.7.7.</t>
  </si>
  <si>
    <t>91931</t>
  </si>
  <si>
    <t>CABO DE COBRE FLEXÍVEL ISOLADO, 6 MM², ANTI-CHAMA 0,6/1,0 KV, PARA CIRCUITOS TERMINAIS - FORNECIMENTO E INSTALAÇÃO. AF_12/2015</t>
  </si>
  <si>
    <t>1.7.8.</t>
  </si>
  <si>
    <t>09-03-72</t>
  </si>
  <si>
    <t>CABO FLEXÍVEL PVC - 750V - 2 CONDUTORES - 4,00MM2</t>
  </si>
  <si>
    <t>1.7.9.</t>
  </si>
  <si>
    <t>09-85-63</t>
  </si>
  <si>
    <t>LÂMPADA VAPOR METÁLICO - 400W</t>
  </si>
  <si>
    <t>1.8.</t>
  </si>
  <si>
    <t>INSTALAÇÕES HIDRAULICAS</t>
  </si>
  <si>
    <t>1.8.1.</t>
  </si>
  <si>
    <t>10-13-05</t>
  </si>
  <si>
    <t>BACIA SANITÁRIA ALTEADA PARA PORTADORES DE DEFICIÊNCIA FÍSICA</t>
  </si>
  <si>
    <t>1.8.2.</t>
  </si>
  <si>
    <t>10-13-14</t>
  </si>
  <si>
    <t>LAVATÓRIO DE LOUÇA INDIVIDUAL PARA PORTADORES DE DEFICIÊNCIA FÍSICA</t>
  </si>
  <si>
    <t>1.8.3.</t>
  </si>
  <si>
    <t>99635</t>
  </si>
  <si>
    <t>VÁLVULA DE DESCARGA METÁLICA, BASE 1 1/2 ", ACABAMENTO METALICO CROMADO - FORNECIMENTO E INSTALAÇÃO. AF_01/2019</t>
  </si>
  <si>
    <t>1.8.4.</t>
  </si>
  <si>
    <t>89712</t>
  </si>
  <si>
    <t>TUBO PVC, SERIE NORMAL, ESGOTO PREDIAL, DN 50 MM, FORNECIDO E INSTALADO EM RAMAL DE DESCARGA OU RAMAL DE ESGOTO SANITÁRIO. AF_12/2014</t>
  </si>
  <si>
    <t>1.8.5.</t>
  </si>
  <si>
    <t>89711</t>
  </si>
  <si>
    <t>TUBO PVC, SERIE NORMAL, ESGOTO PREDIAL, DN 40 MM, FORNECIDO E INSTALADO EM RAMAL DE DESCARGA OU RAMAL DE ESGOTO SANITÁRIO. AF_12/2014</t>
  </si>
  <si>
    <t>1.8.6.</t>
  </si>
  <si>
    <t>89356</t>
  </si>
  <si>
    <t>TUBO, PVC, SOLDÁVEL, DN 25MM, INSTALADO EM RAMAL OU SUB-RAMAL DE ÁGUA - FORNECIMENTO E INSTALAÇÃO. AF_12/2014</t>
  </si>
  <si>
    <t>1.8.7.</t>
  </si>
  <si>
    <t>89987</t>
  </si>
  <si>
    <t>REGISTRO DE GAVETA BRUTO, LATÃO, ROSCÁVEL, 3/4", COM ACABAMENTO E CANOPLA CROMADOS. FORNECIDO E INSTALADO EM RAMAL DE ÁGUA. AF_12/2014</t>
  </si>
  <si>
    <t>1.8.8.</t>
  </si>
  <si>
    <t>89482</t>
  </si>
  <si>
    <t>CAIXA SIFONADA, PVC, DN 100 X 100 X 50 MM, FORNECIDA E INSTALADA EM RAMAIS DE ENCAMINHAMENTO DE ÁGUA PLUVIAL. AF_12/2014</t>
  </si>
  <si>
    <t>1.8.9.</t>
  </si>
  <si>
    <t>89512</t>
  </si>
  <si>
    <t>TUBO PVC, SÉRIE R, ÁGUA PLUVIAL, DN 100 MM, FORNECIDO E INSTALADO EM RAMAL DE ENCAMINHAMENTO. AF_12/2014</t>
  </si>
  <si>
    <t>1.8.10.</t>
  </si>
  <si>
    <t>01-04-50</t>
  </si>
  <si>
    <t>CAIXA DE LIGAÇÃO OU INSPEÇÃO - ALVENARIA DE 1/2 TIJOLO, REVESTIDA</t>
  </si>
  <si>
    <t>1.8.11.</t>
  </si>
  <si>
    <t>01-04-01</t>
  </si>
  <si>
    <t>ESCAVAÇÃO MANUAL,  PROFUNDIDADE IGUAL OU INFERIOR A 1,50M</t>
  </si>
  <si>
    <t>1.8.12.</t>
  </si>
  <si>
    <t>01-04-80</t>
  </si>
  <si>
    <t>REATERRO DE VALAS, INCLUSIVE COMPACTAÇÃO</t>
  </si>
  <si>
    <t>1.8.13.</t>
  </si>
  <si>
    <t>1.8.14.</t>
  </si>
  <si>
    <t>01-01-10</t>
  </si>
  <si>
    <t>TRANSPORTE DE ENTULHO POR CAMINHÃO BASCULANTE, A PARTIR DE 1KM</t>
  </si>
  <si>
    <t>1.8.15.</t>
  </si>
  <si>
    <t>1.9.</t>
  </si>
  <si>
    <t>PINTURA</t>
  </si>
  <si>
    <t>1.9.1.</t>
  </si>
  <si>
    <t>15-50-20</t>
  </si>
  <si>
    <t>REMOÇÃO DE PINTURA EM ESQUADRIAS E PEÇAS DE SERRALHERIA - LIXA</t>
  </si>
  <si>
    <t>1.9.2.</t>
  </si>
  <si>
    <t>100739</t>
  </si>
  <si>
    <t>PINTURA COM TINTA ALQUÍDICA DE ACABAMENTO (ESMALTE SINTÉTICO ACETINADO) PULVERIZADA SOBRE PERFIL METÁLICO EXECUTADO EM FÁBRICA (POR DEMÃO). AF_01/2020</t>
  </si>
  <si>
    <t>1.9.3.</t>
  </si>
  <si>
    <t>102218</t>
  </si>
  <si>
    <t>PINTURA TINTA DE ACABAMENTO (PIGMENTADA) ESMALTE SINTÉTICO FOSCO EM MADEIRA, 2 DEMÃOS. AF_01/2021</t>
  </si>
  <si>
    <t>1.10.</t>
  </si>
  <si>
    <t>PROTEÇÃO DE COMBATE A INCÊNDIO</t>
  </si>
  <si>
    <t>1.10.1.</t>
  </si>
  <si>
    <t>10-08-85</t>
  </si>
  <si>
    <t>EXTINTOR DE INCÊNDIO COM CARGA DE ÁGUA PRESSURIZADA - 10L</t>
  </si>
  <si>
    <t>1.10.2.</t>
  </si>
  <si>
    <t>10-08-90</t>
  </si>
  <si>
    <t>EXTINTOR DE INCÊNDIO COM CARGA DE PÓ QUÍMICO SECO - 4KG</t>
  </si>
  <si>
    <t>1.10.3.</t>
  </si>
  <si>
    <t>10-08-95</t>
  </si>
  <si>
    <t>SETA PARA HIDRANTE/EXTINTOR DE INCÊNDIO</t>
  </si>
  <si>
    <t>1.10.4.</t>
  </si>
  <si>
    <t>09-10-62</t>
  </si>
  <si>
    <t>SIRENE ELETRÔNICA SOM AGUDO ONDULANTE 24V-100 À 120DB, COM FLASH</t>
  </si>
  <si>
    <t>1.10.5.</t>
  </si>
  <si>
    <t>39391</t>
  </si>
  <si>
    <t>LUMINARIA LED REFLETOR RETANGULAR BIVOLT, LUZ BRANCA, 50 W</t>
  </si>
  <si>
    <t>1.10.6.</t>
  </si>
  <si>
    <t>09-10-55</t>
  </si>
  <si>
    <t>ACIONADOR MANUAL TIPO "QUEBRE O VIDRO"</t>
  </si>
  <si>
    <t>1.10.7.</t>
  </si>
  <si>
    <t>38774</t>
  </si>
  <si>
    <t>LUMINARIA DE EMERGENCIA 30 LEDS, POTENCIA 2 W, BATERIA DE LITIO, AUTONOMIA DE 6 HORAS</t>
  </si>
  <si>
    <t>1.10.8.</t>
  </si>
  <si>
    <t>09-10-50</t>
  </si>
  <si>
    <t>CENTRAL DE ALARME DE INCÊNDIO ATÉ 12 LAÇOS</t>
  </si>
  <si>
    <t>1.11.</t>
  </si>
  <si>
    <t>PROTEÇÃO CONTRA DESCARGAS ATMOSFÉRICAS</t>
  </si>
  <si>
    <t>1.11.1.</t>
  </si>
  <si>
    <t>415</t>
  </si>
  <si>
    <t>GRAMPO METALICO TIPO OLHAL PARA HASTE DE ATERRAMENTO DE 1'', CONDUTOR DE *10* A 50 MM2</t>
  </si>
  <si>
    <t>1.11.2.</t>
  </si>
  <si>
    <t>09-06-94</t>
  </si>
  <si>
    <t>CABO DE COBRE NÚ, PARA ATERRAMENTO - 35,00MM2</t>
  </si>
  <si>
    <t>1.11.3.</t>
  </si>
  <si>
    <t>09-11-94</t>
  </si>
  <si>
    <t>BARRA CHATA DE ALUMÍNIO TIPO FITA 1/4" X 3/4"</t>
  </si>
  <si>
    <t>1.11.4.</t>
  </si>
  <si>
    <t>98111</t>
  </si>
  <si>
    <t>CAIXA DE INSPEÇÃO PARA ATERRAMENTO, CIRCULAR, EM POLIETILENO, DIÂMETRO INTERNO = 0,3 M. AF_12/2020</t>
  </si>
  <si>
    <t>1.11.5.</t>
  </si>
  <si>
    <t>96985</t>
  </si>
  <si>
    <t>HASTE DE ATERRAMENTO 5/8  PARA SPDA - FORNECIMENTO E INSTALAÇÃO. AF_12/2017</t>
  </si>
  <si>
    <t>1.12.</t>
  </si>
  <si>
    <t>SERVIÇOS COMPLEMENTARES</t>
  </si>
  <si>
    <t>1.12.1.</t>
  </si>
  <si>
    <t>10527</t>
  </si>
  <si>
    <t>LOCACAO DE ANDAIME METALICO TUBULAR DE ENCAIXE, TIPO DE TORRE, COM LARGURA DE 1 ATE 1,5 M E ALTURA DE *1,00* M (INCLUSO SAPATAS FIXAS OU RODIZIOS)</t>
  </si>
  <si>
    <t>MXMES</t>
  </si>
  <si>
    <t>1.12.2.</t>
  </si>
  <si>
    <t>17-05-21</t>
  </si>
  <si>
    <t>BARRA DE APOIO PARA DEFICIENTES L=80 CM (BARRAS COM DIÂMETRO ENTRE 3,0 E 4,5CM)</t>
  </si>
  <si>
    <t>1.12.3.</t>
  </si>
  <si>
    <t>17-05-20</t>
  </si>
  <si>
    <t>BARRA DE APOIO PARA DEFICIENTES L=45 CM (BARRAS COM DIÂMETRO ENTRE 3,0 E 4,5CM)</t>
  </si>
  <si>
    <t>1.12.4.</t>
  </si>
  <si>
    <t>99855</t>
  </si>
  <si>
    <t>CORRIMÃO SIMPLES, DIÂMETRO EXTERNO = 1 1/2", EM AÇO GALVANIZADO. AF_04/2019_P</t>
  </si>
  <si>
    <t>REFORMA E COBERTURA DO GINASIO POLIESPORTIVO BERENICE RUMIKO ENDO</t>
  </si>
  <si>
    <t>102362</t>
  </si>
  <si>
    <t>ALAMBRADO PARA QUADRA POLIESPORTIVA, ESTRUTURADO POR TUBOS DE ACO GALVANIZADO, (MONTANTES COM DIAMETRO 2", TRAVESSAS E ESCORAS COM DIÂMETRO 1 ¼), COM TELA DE ARAME GALVANIZADO, FIO 14 BWG E MALHA QUADRADA 5X5CM (EXCETO MURETA). AF_03/2021</t>
  </si>
  <si>
    <t>102491</t>
  </si>
  <si>
    <t>PINTURA DE PISO COM TINTA ACRÍLICA, APLICAÇÃO MANUAL, 2 DEMÃOS, INCLUSO FUNDO PREPARADOR. AF_05/2021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</si>
</sst>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-* #,##0.00_-;\-* #,##0.00_-;_-* \-??_-;_-@_-"/>
    <numFmt numFmtId="165" formatCode="&quot;Medição &quot;0"/>
    <numFmt numFmtId="166" formatCode="_(* #,##0.00_);_(* \(#,##0.00\);_(* \-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42"/>
      </patternFill>
    </fill>
    <fill>
      <patternFill patternType="solid">
        <fgColor indexed="4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24"/>
        <bgColor indexed="46"/>
      </patternFill>
    </fill>
    <fill>
      <patternFill patternType="solid">
        <fgColor indexed="22"/>
        <bgColor indexed="4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9"/>
        <bgColor indexed="41"/>
      </patternFill>
    </fill>
    <fill>
      <patternFill patternType="solid">
        <fgColor indexed="55"/>
        <bgColor indexed="46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5"/>
        <bgColor indexed="2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8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2" borderId="0" applyNumberFormat="0" applyBorder="0" applyAlignment="0" applyProtection="0"/>
    <xf numFmtId="0" fontId="7" fillId="11" borderId="1" applyNumberFormat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10" fillId="3" borderId="1" applyNumberFormat="0" applyAlignment="0" applyProtection="0"/>
    <xf numFmtId="0" fontId="11" fillId="16" borderId="0" applyNumberFormat="0" applyBorder="0" applyAlignment="0" applyProtection="0"/>
    <xf numFmtId="0" fontId="12" fillId="6" borderId="0" applyNumberFormat="0" applyBorder="0" applyAlignment="0" applyProtection="0"/>
    <xf numFmtId="0" fontId="3" fillId="0" borderId="0"/>
    <xf numFmtId="0" fontId="4" fillId="0" borderId="0"/>
    <xf numFmtId="0" fontId="3" fillId="5" borderId="4" applyNumberFormat="0" applyAlignment="0" applyProtection="0"/>
    <xf numFmtId="9" fontId="3" fillId="0" borderId="0" applyFill="0" applyBorder="0" applyAlignment="0" applyProtection="0"/>
    <xf numFmtId="0" fontId="13" fillId="11" borderId="5" applyNumberFormat="0" applyAlignment="0" applyProtection="0"/>
    <xf numFmtId="165" fontId="3" fillId="0" borderId="0" applyFill="0" applyBorder="0" applyAlignment="0" applyProtection="0"/>
    <xf numFmtId="0" fontId="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0" borderId="9" applyNumberFormat="0" applyFill="0" applyAlignment="0" applyProtection="0"/>
    <xf numFmtId="164" fontId="3" fillId="0" borderId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2" borderId="0" applyNumberFormat="0" applyBorder="0" applyAlignment="0" applyProtection="0"/>
    <xf numFmtId="0" fontId="7" fillId="11" borderId="1" applyNumberFormat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10" fillId="3" borderId="1" applyNumberFormat="0" applyAlignment="0" applyProtection="0"/>
    <xf numFmtId="0" fontId="4" fillId="2" borderId="0" applyNumberFormat="0" applyBorder="0" applyAlignment="0" applyProtection="0"/>
    <xf numFmtId="0" fontId="11" fillId="16" borderId="0" applyNumberFormat="0" applyBorder="0" applyAlignment="0" applyProtection="0"/>
    <xf numFmtId="0" fontId="4" fillId="5" borderId="0" applyNumberFormat="0" applyBorder="0" applyAlignment="0" applyProtection="0"/>
    <xf numFmtId="0" fontId="12" fillId="6" borderId="0" applyNumberFormat="0" applyBorder="0" applyAlignment="0" applyProtection="0"/>
    <xf numFmtId="0" fontId="3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4" applyNumberFormat="0" applyAlignment="0" applyProtection="0"/>
    <xf numFmtId="9" fontId="3" fillId="0" borderId="0" applyFill="0" applyBorder="0" applyAlignment="0" applyProtection="0"/>
    <xf numFmtId="0" fontId="13" fillId="11" borderId="5" applyNumberFormat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6" fillId="0" borderId="9" applyNumberFormat="0" applyFill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2" borderId="0" applyNumberFormat="0" applyBorder="0" applyAlignment="0" applyProtection="0"/>
    <xf numFmtId="0" fontId="7" fillId="11" borderId="1" applyNumberFormat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10" fillId="3" borderId="1" applyNumberFormat="0" applyAlignment="0" applyProtection="0"/>
    <xf numFmtId="0" fontId="4" fillId="2" borderId="0" applyNumberFormat="0" applyBorder="0" applyAlignment="0" applyProtection="0"/>
    <xf numFmtId="0" fontId="11" fillId="16" borderId="0" applyNumberFormat="0" applyBorder="0" applyAlignment="0" applyProtection="0"/>
    <xf numFmtId="0" fontId="4" fillId="5" borderId="0" applyNumberFormat="0" applyBorder="0" applyAlignment="0" applyProtection="0"/>
    <xf numFmtId="0" fontId="12" fillId="6" borderId="0" applyNumberFormat="0" applyBorder="0" applyAlignment="0" applyProtection="0"/>
    <xf numFmtId="0" fontId="3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4" applyNumberFormat="0" applyAlignment="0" applyProtection="0"/>
    <xf numFmtId="9" fontId="3" fillId="0" borderId="0" applyFill="0" applyBorder="0" applyAlignment="0" applyProtection="0"/>
    <xf numFmtId="0" fontId="13" fillId="11" borderId="5" applyNumberFormat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6" fillId="0" borderId="9" applyNumberFormat="0" applyFill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2" borderId="0" applyNumberFormat="0" applyBorder="0" applyAlignment="0" applyProtection="0"/>
    <xf numFmtId="0" fontId="7" fillId="11" borderId="1" applyNumberFormat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10" fillId="3" borderId="1" applyNumberFormat="0" applyAlignment="0" applyProtection="0"/>
    <xf numFmtId="0" fontId="11" fillId="16" borderId="0" applyNumberFormat="0" applyBorder="0" applyAlignment="0" applyProtection="0"/>
    <xf numFmtId="0" fontId="12" fillId="6" borderId="0" applyNumberFormat="0" applyBorder="0" applyAlignment="0" applyProtection="0"/>
    <xf numFmtId="0" fontId="3" fillId="0" borderId="0"/>
    <xf numFmtId="0" fontId="3" fillId="5" borderId="4" applyNumberFormat="0" applyAlignment="0" applyProtection="0"/>
    <xf numFmtId="9" fontId="3" fillId="0" borderId="0" applyFill="0" applyBorder="0" applyAlignment="0" applyProtection="0"/>
    <xf numFmtId="0" fontId="13" fillId="11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6" fillId="0" borderId="9" applyNumberFormat="0" applyFill="0" applyAlignment="0" applyProtection="0"/>
    <xf numFmtId="9" fontId="3" fillId="0" borderId="0" applyFill="0" applyBorder="0" applyAlignment="0" applyProtection="0"/>
    <xf numFmtId="0" fontId="3" fillId="0" borderId="0"/>
    <xf numFmtId="165" fontId="3" fillId="0" borderId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2" borderId="0" applyNumberFormat="0" applyBorder="0" applyAlignment="0" applyProtection="0"/>
    <xf numFmtId="0" fontId="7" fillId="11" borderId="1" applyNumberFormat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10" fillId="3" borderId="1" applyNumberFormat="0" applyAlignment="0" applyProtection="0"/>
    <xf numFmtId="0" fontId="11" fillId="16" borderId="0" applyNumberFormat="0" applyBorder="0" applyAlignment="0" applyProtection="0"/>
    <xf numFmtId="0" fontId="12" fillId="6" borderId="0" applyNumberFormat="0" applyBorder="0" applyAlignment="0" applyProtection="0"/>
    <xf numFmtId="0" fontId="3" fillId="5" borderId="4" applyNumberFormat="0" applyAlignment="0" applyProtection="0"/>
    <xf numFmtId="9" fontId="3" fillId="0" borderId="0" applyFill="0" applyBorder="0" applyAlignment="0" applyProtection="0"/>
    <xf numFmtId="0" fontId="13" fillId="11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11" fillId="16" borderId="0" applyNumberFormat="0" applyBorder="0" applyAlignment="0" applyProtection="0"/>
    <xf numFmtId="0" fontId="5" fillId="14" borderId="0" applyNumberFormat="0" applyBorder="0" applyAlignment="0" applyProtection="0"/>
    <xf numFmtId="0" fontId="8" fillId="12" borderId="2" applyNumberFormat="0" applyAlignment="0" applyProtection="0"/>
    <xf numFmtId="0" fontId="5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3" fillId="0" borderId="0"/>
    <xf numFmtId="0" fontId="19" fillId="0" borderId="8" applyNumberFormat="0" applyFill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12" borderId="0" applyNumberFormat="0" applyBorder="0" applyAlignment="0" applyProtection="0"/>
    <xf numFmtId="0" fontId="7" fillId="11" borderId="1" applyNumberFormat="0" applyAlignment="0" applyProtection="0"/>
    <xf numFmtId="0" fontId="5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18" fillId="0" borderId="7" applyNumberFormat="0" applyFill="0" applyAlignment="0" applyProtection="0"/>
    <xf numFmtId="0" fontId="4" fillId="4" borderId="0" applyNumberFormat="0" applyBorder="0" applyAlignment="0" applyProtection="0"/>
    <xf numFmtId="0" fontId="12" fillId="6" borderId="0" applyNumberFormat="0" applyBorder="0" applyAlignment="0" applyProtection="0"/>
    <xf numFmtId="0" fontId="10" fillId="3" borderId="1" applyNumberFormat="0" applyAlignment="0" applyProtection="0"/>
    <xf numFmtId="0" fontId="5" fillId="13" borderId="0" applyNumberFormat="0" applyBorder="0" applyAlignment="0" applyProtection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0" borderId="0"/>
    <xf numFmtId="0" fontId="17" fillId="0" borderId="6" applyNumberFormat="0" applyFill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3" fillId="5" borderId="4" applyNumberFormat="0" applyAlignment="0" applyProtection="0"/>
    <xf numFmtId="0" fontId="16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3" fillId="11" borderId="5" applyNumberFormat="0" applyAlignment="0" applyProtection="0"/>
    <xf numFmtId="0" fontId="5" fillId="15" borderId="0" applyNumberFormat="0" applyBorder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2" borderId="0" applyNumberFormat="0" applyBorder="0" applyAlignment="0" applyProtection="0"/>
    <xf numFmtId="0" fontId="7" fillId="11" borderId="1" applyNumberFormat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10" fillId="3" borderId="1" applyNumberFormat="0" applyAlignment="0" applyProtection="0"/>
    <xf numFmtId="0" fontId="4" fillId="3" borderId="0" applyNumberFormat="0" applyBorder="0" applyAlignment="0" applyProtection="0"/>
    <xf numFmtId="0" fontId="11" fillId="16" borderId="0" applyNumberFormat="0" applyBorder="0" applyAlignment="0" applyProtection="0"/>
    <xf numFmtId="0" fontId="4" fillId="2" borderId="0" applyNumberFormat="0" applyBorder="0" applyAlignment="0" applyProtection="0"/>
    <xf numFmtId="0" fontId="12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4" applyNumberFormat="0" applyAlignment="0" applyProtection="0"/>
    <xf numFmtId="9" fontId="3" fillId="0" borderId="0" applyFill="0" applyBorder="0" applyAlignment="0" applyProtection="0"/>
    <xf numFmtId="0" fontId="13" fillId="11" borderId="5" applyNumberFormat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6" fillId="0" borderId="9" applyNumberFormat="0" applyFill="0" applyAlignment="0" applyProtection="0"/>
    <xf numFmtId="0" fontId="3" fillId="0" borderId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2" borderId="0" applyNumberFormat="0" applyBorder="0" applyAlignment="0" applyProtection="0"/>
    <xf numFmtId="0" fontId="7" fillId="11" borderId="1" applyNumberFormat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10" fillId="3" borderId="1" applyNumberFormat="0" applyAlignment="0" applyProtection="0"/>
    <xf numFmtId="0" fontId="4" fillId="3" borderId="0" applyNumberFormat="0" applyBorder="0" applyAlignment="0" applyProtection="0"/>
    <xf numFmtId="0" fontId="11" fillId="16" borderId="0" applyNumberFormat="0" applyBorder="0" applyAlignment="0" applyProtection="0"/>
    <xf numFmtId="0" fontId="4" fillId="2" borderId="0" applyNumberFormat="0" applyBorder="0" applyAlignment="0" applyProtection="0"/>
    <xf numFmtId="0" fontId="12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4" applyNumberFormat="0" applyAlignment="0" applyProtection="0"/>
    <xf numFmtId="9" fontId="3" fillId="0" borderId="0" applyFill="0" applyBorder="0" applyAlignment="0" applyProtection="0"/>
    <xf numFmtId="0" fontId="13" fillId="11" borderId="5" applyNumberFormat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6" fillId="0" borderId="9" applyNumberFormat="0" applyFill="0" applyAlignment="0" applyProtection="0"/>
    <xf numFmtId="0" fontId="3" fillId="0" borderId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2" borderId="0" applyNumberFormat="0" applyBorder="0" applyAlignment="0" applyProtection="0"/>
    <xf numFmtId="0" fontId="7" fillId="11" borderId="1" applyNumberFormat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10" fillId="3" borderId="1" applyNumberFormat="0" applyAlignment="0" applyProtection="0"/>
    <xf numFmtId="0" fontId="11" fillId="16" borderId="0" applyNumberFormat="0" applyBorder="0" applyAlignment="0" applyProtection="0"/>
    <xf numFmtId="0" fontId="12" fillId="6" borderId="0" applyNumberFormat="0" applyBorder="0" applyAlignment="0" applyProtection="0"/>
    <xf numFmtId="0" fontId="3" fillId="5" borderId="4" applyNumberFormat="0" applyAlignment="0" applyProtection="0"/>
    <xf numFmtId="9" fontId="3" fillId="0" borderId="0" applyFill="0" applyBorder="0" applyAlignment="0" applyProtection="0"/>
    <xf numFmtId="0" fontId="13" fillId="11" borderId="5" applyNumberFormat="0" applyAlignment="0" applyProtection="0"/>
    <xf numFmtId="166" fontId="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42">
    <xf numFmtId="0" fontId="0" fillId="0" borderId="0" xfId="0"/>
    <xf numFmtId="0" fontId="22" fillId="0" borderId="0" xfId="0" applyFont="1" applyProtection="1"/>
    <xf numFmtId="166" fontId="3" fillId="0" borderId="10" xfId="381" applyNumberFormat="1" applyFont="1" applyFill="1" applyBorder="1" applyAlignment="1" applyProtection="1">
      <alignment vertical="center" shrinkToFit="1"/>
    </xf>
    <xf numFmtId="166" fontId="21" fillId="17" borderId="10" xfId="381" applyNumberFormat="1" applyFont="1" applyFill="1" applyBorder="1" applyAlignment="1" applyProtection="1">
      <alignment vertical="center" shrinkToFit="1"/>
    </xf>
    <xf numFmtId="44" fontId="3" fillId="18" borderId="10" xfId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29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4" fontId="0" fillId="0" borderId="10" xfId="1" applyFont="1" applyBorder="1" applyAlignment="1" applyProtection="1">
      <alignment horizontal="center" vertical="center" wrapText="1"/>
    </xf>
    <xf numFmtId="0" fontId="27" fillId="19" borderId="10" xfId="0" applyFont="1" applyFill="1" applyBorder="1" applyAlignment="1" applyProtection="1">
      <alignment horizontal="center" vertical="center" wrapText="1"/>
    </xf>
    <xf numFmtId="44" fontId="27" fillId="19" borderId="10" xfId="1" applyFont="1" applyFill="1" applyBorder="1" applyAlignment="1" applyProtection="1">
      <alignment horizontal="center" vertical="center" wrapText="1"/>
    </xf>
    <xf numFmtId="0" fontId="21" fillId="17" borderId="10" xfId="231" applyNumberFormat="1" applyFont="1" applyFill="1" applyBorder="1" applyAlignment="1" applyProtection="1">
      <alignment vertical="center" wrapText="1" shrinkToFit="1"/>
    </xf>
    <xf numFmtId="49" fontId="21" fillId="17" borderId="10" xfId="249" applyNumberFormat="1" applyFont="1" applyFill="1" applyBorder="1" applyAlignment="1" applyProtection="1">
      <alignment horizontal="center" vertical="center" wrapText="1"/>
    </xf>
    <xf numFmtId="49" fontId="21" fillId="17" borderId="10" xfId="312" applyNumberFormat="1" applyFont="1" applyFill="1" applyBorder="1" applyAlignment="1" applyProtection="1">
      <alignment horizontal="center" vertical="center" wrapText="1"/>
    </xf>
    <xf numFmtId="0" fontId="21" fillId="17" borderId="10" xfId="354" applyNumberFormat="1" applyFont="1" applyFill="1" applyBorder="1" applyAlignment="1" applyProtection="1">
      <alignment horizontal="left" vertical="center" wrapText="1"/>
    </xf>
    <xf numFmtId="0" fontId="21" fillId="17" borderId="10" xfId="354" applyNumberFormat="1" applyFont="1" applyFill="1" applyBorder="1" applyAlignment="1" applyProtection="1">
      <alignment horizontal="center" vertical="center" wrapText="1"/>
    </xf>
    <xf numFmtId="44" fontId="21" fillId="17" borderId="10" xfId="1" applyFont="1" applyFill="1" applyBorder="1" applyAlignment="1" applyProtection="1">
      <alignment vertical="center" wrapText="1"/>
    </xf>
    <xf numFmtId="44" fontId="2" fillId="17" borderId="10" xfId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10" xfId="231" applyNumberFormat="1" applyFont="1" applyFill="1" applyBorder="1" applyAlignment="1" applyProtection="1">
      <alignment vertical="center" wrapText="1" shrinkToFit="1"/>
    </xf>
    <xf numFmtId="49" fontId="3" fillId="0" borderId="10" xfId="249" applyNumberFormat="1" applyFont="1" applyFill="1" applyBorder="1" applyAlignment="1" applyProtection="1">
      <alignment horizontal="center" vertical="center" wrapText="1"/>
    </xf>
    <xf numFmtId="49" fontId="3" fillId="0" borderId="10" xfId="312" applyNumberFormat="1" applyFont="1" applyFill="1" applyBorder="1" applyAlignment="1" applyProtection="1">
      <alignment horizontal="center" vertical="center" wrapText="1"/>
    </xf>
    <xf numFmtId="0" fontId="3" fillId="0" borderId="10" xfId="354" applyNumberFormat="1" applyFont="1" applyFill="1" applyBorder="1" applyAlignment="1" applyProtection="1">
      <alignment horizontal="left" vertical="center" wrapText="1"/>
    </xf>
    <xf numFmtId="0" fontId="3" fillId="0" borderId="10" xfId="354" applyNumberFormat="1" applyFont="1" applyFill="1" applyBorder="1" applyAlignment="1" applyProtection="1">
      <alignment horizontal="center" vertical="center" wrapText="1"/>
    </xf>
    <xf numFmtId="44" fontId="0" fillId="0" borderId="10" xfId="1" applyFont="1" applyFill="1" applyBorder="1" applyAlignment="1" applyProtection="1">
      <alignment horizontal="center" vertical="center" wrapText="1"/>
    </xf>
    <xf numFmtId="49" fontId="3" fillId="0" borderId="10" xfId="312" applyNumberFormat="1" applyFill="1" applyBorder="1" applyAlignment="1" applyProtection="1">
      <alignment horizontal="center" vertical="center" wrapText="1"/>
    </xf>
    <xf numFmtId="44" fontId="0" fillId="0" borderId="0" xfId="1" applyFont="1" applyAlignment="1" applyProtection="1">
      <alignment horizontal="center" vertical="center" wrapText="1"/>
    </xf>
    <xf numFmtId="0" fontId="2" fillId="20" borderId="12" xfId="0" applyFont="1" applyFill="1" applyBorder="1" applyAlignment="1" applyProtection="1">
      <alignment horizontal="left" vertical="center" wrapText="1"/>
    </xf>
    <xf numFmtId="44" fontId="2" fillId="20" borderId="13" xfId="1" applyFont="1" applyFill="1" applyBorder="1" applyAlignment="1" applyProtection="1">
      <alignment horizontal="center" vertical="center" wrapText="1"/>
    </xf>
    <xf numFmtId="0" fontId="24" fillId="0" borderId="0" xfId="0" applyFont="1" applyProtection="1"/>
    <xf numFmtId="0" fontId="23" fillId="0" borderId="0" xfId="0" applyFont="1" applyProtection="1"/>
    <xf numFmtId="0" fontId="26" fillId="0" borderId="0" xfId="0" applyFont="1" applyProtection="1"/>
    <xf numFmtId="44" fontId="26" fillId="0" borderId="0" xfId="1" applyFont="1" applyProtection="1"/>
    <xf numFmtId="0" fontId="23" fillId="0" borderId="11" xfId="0" applyFont="1" applyBorder="1" applyProtection="1"/>
    <xf numFmtId="0" fontId="26" fillId="0" borderId="11" xfId="0" applyFont="1" applyBorder="1" applyProtection="1"/>
    <xf numFmtId="44" fontId="26" fillId="0" borderId="11" xfId="1" applyFont="1" applyBorder="1" applyProtection="1"/>
    <xf numFmtId="10" fontId="2" fillId="18" borderId="10" xfId="2" applyNumberFormat="1" applyFont="1" applyFill="1" applyBorder="1" applyAlignment="1" applyProtection="1">
      <alignment horizontal="center" vertical="center" wrapText="1"/>
      <protection locked="0"/>
    </xf>
    <xf numFmtId="0" fontId="28" fillId="19" borderId="10" xfId="0" applyFont="1" applyFill="1" applyBorder="1" applyAlignment="1" applyProtection="1">
      <alignment horizontal="center" vertical="center" wrapText="1"/>
    </xf>
    <xf numFmtId="0" fontId="0" fillId="18" borderId="10" xfId="0" applyFill="1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horizontal="center" vertical="center" wrapText="1"/>
    </xf>
    <xf numFmtId="0" fontId="23" fillId="18" borderId="0" xfId="0" applyFont="1" applyFill="1" applyAlignment="1" applyProtection="1">
      <alignment horizontal="left"/>
      <protection locked="0"/>
    </xf>
    <xf numFmtId="0" fontId="25" fillId="18" borderId="0" xfId="0" applyFont="1" applyFill="1" applyAlignment="1" applyProtection="1">
      <alignment horizontal="left"/>
      <protection locked="0"/>
    </xf>
  </cellXfs>
  <cellStyles count="389">
    <cellStyle name="20% - Ênfase1 10" xfId="352"/>
    <cellStyle name="20% - Ênfase1 2" xfId="4"/>
    <cellStyle name="20% - Ênfase1 3" xfId="51"/>
    <cellStyle name="20% - Ênfase1 4" xfId="98"/>
    <cellStyle name="20% - Ênfase1 5" xfId="140"/>
    <cellStyle name="20% - Ênfase1 6" xfId="180"/>
    <cellStyle name="20% - Ênfase1 7" xfId="267"/>
    <cellStyle name="20% - Ênfase1 8" xfId="257"/>
    <cellStyle name="20% - Ênfase1 9" xfId="310"/>
    <cellStyle name="20% - Ênfase2 10" xfId="345"/>
    <cellStyle name="20% - Ênfase2 2" xfId="5"/>
    <cellStyle name="20% - Ênfase2 3" xfId="52"/>
    <cellStyle name="20% - Ênfase2 4" xfId="91"/>
    <cellStyle name="20% - Ênfase2 5" xfId="133"/>
    <cellStyle name="20% - Ênfase2 6" xfId="181"/>
    <cellStyle name="20% - Ênfase2 7" xfId="256"/>
    <cellStyle name="20% - Ênfase2 8" xfId="233"/>
    <cellStyle name="20% - Ênfase2 9" xfId="303"/>
    <cellStyle name="20% - Ênfase3 10" xfId="344"/>
    <cellStyle name="20% - Ênfase3 2" xfId="6"/>
    <cellStyle name="20% - Ênfase3 3" xfId="53"/>
    <cellStyle name="20% - Ênfase3 4" xfId="90"/>
    <cellStyle name="20% - Ênfase3 5" xfId="132"/>
    <cellStyle name="20% - Ênfase3 6" xfId="182"/>
    <cellStyle name="20% - Ênfase3 7" xfId="248"/>
    <cellStyle name="20% - Ênfase3 8" xfId="241"/>
    <cellStyle name="20% - Ênfase3 9" xfId="302"/>
    <cellStyle name="20% - Ênfase4 10" xfId="340"/>
    <cellStyle name="20% - Ênfase4 2" xfId="7"/>
    <cellStyle name="20% - Ênfase4 3" xfId="54"/>
    <cellStyle name="20% - Ênfase4 4" xfId="86"/>
    <cellStyle name="20% - Ênfase4 5" xfId="128"/>
    <cellStyle name="20% - Ênfase4 6" xfId="183"/>
    <cellStyle name="20% - Ênfase4 7" xfId="239"/>
    <cellStyle name="20% - Ênfase4 8" xfId="223"/>
    <cellStyle name="20% - Ênfase4 9" xfId="298"/>
    <cellStyle name="20% - Ênfase5 10" xfId="339"/>
    <cellStyle name="20% - Ênfase5 2" xfId="8"/>
    <cellStyle name="20% - Ênfase5 3" xfId="55"/>
    <cellStyle name="20% - Ênfase5 4" xfId="85"/>
    <cellStyle name="20% - Ênfase5 5" xfId="127"/>
    <cellStyle name="20% - Ênfase5 6" xfId="184"/>
    <cellStyle name="20% - Ênfase5 7" xfId="230"/>
    <cellStyle name="20% - Ênfase5 8" xfId="234"/>
    <cellStyle name="20% - Ênfase5 9" xfId="297"/>
    <cellStyle name="20% - Ênfase6 10" xfId="338"/>
    <cellStyle name="20% - Ênfase6 2" xfId="9"/>
    <cellStyle name="20% - Ênfase6 3" xfId="56"/>
    <cellStyle name="20% - Ênfase6 4" xfId="82"/>
    <cellStyle name="20% - Ênfase6 5" xfId="124"/>
    <cellStyle name="20% - Ênfase6 6" xfId="185"/>
    <cellStyle name="20% - Ênfase6 7" xfId="229"/>
    <cellStyle name="20% - Ênfase6 8" xfId="268"/>
    <cellStyle name="20% - Ênfase6 9" xfId="296"/>
    <cellStyle name="40% - Ênfase1 10" xfId="336"/>
    <cellStyle name="40% - Ênfase1 2" xfId="10"/>
    <cellStyle name="40% - Ênfase1 3" xfId="57"/>
    <cellStyle name="40% - Ênfase1 4" xfId="80"/>
    <cellStyle name="40% - Ênfase1 5" xfId="122"/>
    <cellStyle name="40% - Ênfase1 6" xfId="186"/>
    <cellStyle name="40% - Ênfase1 7" xfId="266"/>
    <cellStyle name="40% - Ênfase1 8" xfId="269"/>
    <cellStyle name="40% - Ênfase1 9" xfId="294"/>
    <cellStyle name="40% - Ênfase2 10" xfId="334"/>
    <cellStyle name="40% - Ênfase2 2" xfId="11"/>
    <cellStyle name="40% - Ênfase2 3" xfId="58"/>
    <cellStyle name="40% - Ênfase2 4" xfId="100"/>
    <cellStyle name="40% - Ênfase2 5" xfId="142"/>
    <cellStyle name="40% - Ênfase2 6" xfId="187"/>
    <cellStyle name="40% - Ênfase2 7" xfId="255"/>
    <cellStyle name="40% - Ênfase2 8" xfId="270"/>
    <cellStyle name="40% - Ênfase2 9" xfId="292"/>
    <cellStyle name="40% - Ênfase3 10" xfId="355"/>
    <cellStyle name="40% - Ênfase3 2" xfId="12"/>
    <cellStyle name="40% - Ênfase3 3" xfId="59"/>
    <cellStyle name="40% - Ênfase3 4" xfId="101"/>
    <cellStyle name="40% - Ênfase3 5" xfId="143"/>
    <cellStyle name="40% - Ênfase3 6" xfId="188"/>
    <cellStyle name="40% - Ênfase3 7" xfId="247"/>
    <cellStyle name="40% - Ênfase3 8" xfId="271"/>
    <cellStyle name="40% - Ênfase3 9" xfId="313"/>
    <cellStyle name="40% - Ênfase4 10" xfId="356"/>
    <cellStyle name="40% - Ênfase4 2" xfId="13"/>
    <cellStyle name="40% - Ênfase4 3" xfId="60"/>
    <cellStyle name="40% - Ênfase4 4" xfId="102"/>
    <cellStyle name="40% - Ênfase4 5" xfId="144"/>
    <cellStyle name="40% - Ênfase4 6" xfId="189"/>
    <cellStyle name="40% - Ênfase4 7" xfId="238"/>
    <cellStyle name="40% - Ênfase4 8" xfId="272"/>
    <cellStyle name="40% - Ênfase4 9" xfId="314"/>
    <cellStyle name="40% - Ênfase5 10" xfId="357"/>
    <cellStyle name="40% - Ênfase5 2" xfId="14"/>
    <cellStyle name="40% - Ênfase5 3" xfId="61"/>
    <cellStyle name="40% - Ênfase5 4" xfId="103"/>
    <cellStyle name="40% - Ênfase5 5" xfId="145"/>
    <cellStyle name="40% - Ênfase5 6" xfId="190"/>
    <cellStyle name="40% - Ênfase5 7" xfId="228"/>
    <cellStyle name="40% - Ênfase5 8" xfId="273"/>
    <cellStyle name="40% - Ênfase5 9" xfId="315"/>
    <cellStyle name="40% - Ênfase6 10" xfId="358"/>
    <cellStyle name="40% - Ênfase6 2" xfId="15"/>
    <cellStyle name="40% - Ênfase6 3" xfId="62"/>
    <cellStyle name="40% - Ênfase6 4" xfId="104"/>
    <cellStyle name="40% - Ênfase6 5" xfId="146"/>
    <cellStyle name="40% - Ênfase6 6" xfId="191"/>
    <cellStyle name="40% - Ênfase6 7" xfId="265"/>
    <cellStyle name="40% - Ênfase6 8" xfId="274"/>
    <cellStyle name="40% - Ênfase6 9" xfId="316"/>
    <cellStyle name="60% - Ênfase1 10" xfId="359"/>
    <cellStyle name="60% - Ênfase1 2" xfId="16"/>
    <cellStyle name="60% - Ênfase1 3" xfId="63"/>
    <cellStyle name="60% - Ênfase1 4" xfId="105"/>
    <cellStyle name="60% - Ênfase1 5" xfId="147"/>
    <cellStyle name="60% - Ênfase1 6" xfId="192"/>
    <cellStyle name="60% - Ênfase1 7" xfId="254"/>
    <cellStyle name="60% - Ênfase1 8" xfId="275"/>
    <cellStyle name="60% - Ênfase1 9" xfId="317"/>
    <cellStyle name="60% - Ênfase2 10" xfId="360"/>
    <cellStyle name="60% - Ênfase2 2" xfId="17"/>
    <cellStyle name="60% - Ênfase2 3" xfId="64"/>
    <cellStyle name="60% - Ênfase2 4" xfId="106"/>
    <cellStyle name="60% - Ênfase2 5" xfId="148"/>
    <cellStyle name="60% - Ênfase2 6" xfId="193"/>
    <cellStyle name="60% - Ênfase2 7" xfId="246"/>
    <cellStyle name="60% - Ênfase2 8" xfId="276"/>
    <cellStyle name="60% - Ênfase2 9" xfId="318"/>
    <cellStyle name="60% - Ênfase3 10" xfId="361"/>
    <cellStyle name="60% - Ênfase3 2" xfId="18"/>
    <cellStyle name="60% - Ênfase3 3" xfId="65"/>
    <cellStyle name="60% - Ênfase3 4" xfId="107"/>
    <cellStyle name="60% - Ênfase3 5" xfId="149"/>
    <cellStyle name="60% - Ênfase3 6" xfId="194"/>
    <cellStyle name="60% - Ênfase3 7" xfId="237"/>
    <cellStyle name="60% - Ênfase3 8" xfId="277"/>
    <cellStyle name="60% - Ênfase3 9" xfId="319"/>
    <cellStyle name="60% - Ênfase4 10" xfId="362"/>
    <cellStyle name="60% - Ênfase4 2" xfId="19"/>
    <cellStyle name="60% - Ênfase4 3" xfId="66"/>
    <cellStyle name="60% - Ênfase4 4" xfId="108"/>
    <cellStyle name="60% - Ênfase4 5" xfId="150"/>
    <cellStyle name="60% - Ênfase4 6" xfId="195"/>
    <cellStyle name="60% - Ênfase4 7" xfId="227"/>
    <cellStyle name="60% - Ênfase4 8" xfId="278"/>
    <cellStyle name="60% - Ênfase4 9" xfId="320"/>
    <cellStyle name="60% - Ênfase5 10" xfId="363"/>
    <cellStyle name="60% - Ênfase5 2" xfId="20"/>
    <cellStyle name="60% - Ênfase5 3" xfId="67"/>
    <cellStyle name="60% - Ênfase5 4" xfId="109"/>
    <cellStyle name="60% - Ênfase5 5" xfId="151"/>
    <cellStyle name="60% - Ênfase5 6" xfId="196"/>
    <cellStyle name="60% - Ênfase5 7" xfId="264"/>
    <cellStyle name="60% - Ênfase5 8" xfId="279"/>
    <cellStyle name="60% - Ênfase5 9" xfId="321"/>
    <cellStyle name="60% - Ênfase6 10" xfId="364"/>
    <cellStyle name="60% - Ênfase6 2" xfId="21"/>
    <cellStyle name="60% - Ênfase6 3" xfId="68"/>
    <cellStyle name="60% - Ênfase6 4" xfId="110"/>
    <cellStyle name="60% - Ênfase6 5" xfId="152"/>
    <cellStyle name="60% - Ênfase6 6" xfId="197"/>
    <cellStyle name="60% - Ênfase6 7" xfId="253"/>
    <cellStyle name="60% - Ênfase6 8" xfId="280"/>
    <cellStyle name="60% - Ênfase6 9" xfId="322"/>
    <cellStyle name="Bom 10" xfId="365"/>
    <cellStyle name="Bom 2" xfId="22"/>
    <cellStyle name="Bom 3" xfId="69"/>
    <cellStyle name="Bom 4" xfId="111"/>
    <cellStyle name="Bom 5" xfId="153"/>
    <cellStyle name="Bom 6" xfId="198"/>
    <cellStyle name="Bom 7" xfId="245"/>
    <cellStyle name="Bom 8" xfId="281"/>
    <cellStyle name="Bom 9" xfId="323"/>
    <cellStyle name="Cálculo 10" xfId="366"/>
    <cellStyle name="Cálculo 2" xfId="23"/>
    <cellStyle name="Cálculo 3" xfId="70"/>
    <cellStyle name="Cálculo 4" xfId="112"/>
    <cellStyle name="Cálculo 5" xfId="154"/>
    <cellStyle name="Cálculo 6" xfId="199"/>
    <cellStyle name="Cálculo 7" xfId="236"/>
    <cellStyle name="Cálculo 8" xfId="282"/>
    <cellStyle name="Cálculo 9" xfId="324"/>
    <cellStyle name="Célula de Verificação 10" xfId="367"/>
    <cellStyle name="Célula de Verificação 2" xfId="24"/>
    <cellStyle name="Célula de Verificação 3" xfId="71"/>
    <cellStyle name="Célula de Verificação 4" xfId="113"/>
    <cellStyle name="Célula de Verificação 5" xfId="155"/>
    <cellStyle name="Célula de Verificação 6" xfId="200"/>
    <cellStyle name="Célula de Verificação 7" xfId="226"/>
    <cellStyle name="Célula de Verificação 8" xfId="283"/>
    <cellStyle name="Célula de Verificação 9" xfId="325"/>
    <cellStyle name="Célula Vinculada 10" xfId="368"/>
    <cellStyle name="Célula Vinculada 2" xfId="25"/>
    <cellStyle name="Célula Vinculada 3" xfId="72"/>
    <cellStyle name="Célula Vinculada 4" xfId="114"/>
    <cellStyle name="Célula Vinculada 5" xfId="156"/>
    <cellStyle name="Célula Vinculada 6" xfId="201"/>
    <cellStyle name="Célula Vinculada 7" xfId="263"/>
    <cellStyle name="Célula Vinculada 8" xfId="284"/>
    <cellStyle name="Célula Vinculada 9" xfId="326"/>
    <cellStyle name="Ênfase1 10" xfId="369"/>
    <cellStyle name="Ênfase1 2" xfId="26"/>
    <cellStyle name="Ênfase1 3" xfId="73"/>
    <cellStyle name="Ênfase1 4" xfId="115"/>
    <cellStyle name="Ênfase1 5" xfId="157"/>
    <cellStyle name="Ênfase1 6" xfId="202"/>
    <cellStyle name="Ênfase1 7" xfId="252"/>
    <cellStyle name="Ênfase1 8" xfId="285"/>
    <cellStyle name="Ênfase1 9" xfId="327"/>
    <cellStyle name="Ênfase2 10" xfId="370"/>
    <cellStyle name="Ênfase2 2" xfId="27"/>
    <cellStyle name="Ênfase2 3" xfId="74"/>
    <cellStyle name="Ênfase2 4" xfId="116"/>
    <cellStyle name="Ênfase2 5" xfId="158"/>
    <cellStyle name="Ênfase2 6" xfId="203"/>
    <cellStyle name="Ênfase2 7" xfId="244"/>
    <cellStyle name="Ênfase2 8" xfId="286"/>
    <cellStyle name="Ênfase2 9" xfId="328"/>
    <cellStyle name="Ênfase3 10" xfId="371"/>
    <cellStyle name="Ênfase3 2" xfId="28"/>
    <cellStyle name="Ênfase3 3" xfId="75"/>
    <cellStyle name="Ênfase3 4" xfId="117"/>
    <cellStyle name="Ênfase3 5" xfId="159"/>
    <cellStyle name="Ênfase3 6" xfId="204"/>
    <cellStyle name="Ênfase3 7" xfId="235"/>
    <cellStyle name="Ênfase3 8" xfId="287"/>
    <cellStyle name="Ênfase3 9" xfId="329"/>
    <cellStyle name="Ênfase4 10" xfId="372"/>
    <cellStyle name="Ênfase4 2" xfId="29"/>
    <cellStyle name="Ênfase4 3" xfId="76"/>
    <cellStyle name="Ênfase4 4" xfId="118"/>
    <cellStyle name="Ênfase4 5" xfId="160"/>
    <cellStyle name="Ênfase4 6" xfId="205"/>
    <cellStyle name="Ênfase4 7" xfId="225"/>
    <cellStyle name="Ênfase4 8" xfId="288"/>
    <cellStyle name="Ênfase4 9" xfId="330"/>
    <cellStyle name="Ênfase5 10" xfId="373"/>
    <cellStyle name="Ênfase5 2" xfId="30"/>
    <cellStyle name="Ênfase5 3" xfId="77"/>
    <cellStyle name="Ênfase5 4" xfId="119"/>
    <cellStyle name="Ênfase5 5" xfId="161"/>
    <cellStyle name="Ênfase5 6" xfId="206"/>
    <cellStyle name="Ênfase5 7" xfId="262"/>
    <cellStyle name="Ênfase5 8" xfId="289"/>
    <cellStyle name="Ênfase5 9" xfId="331"/>
    <cellStyle name="Ênfase6 10" xfId="374"/>
    <cellStyle name="Ênfase6 2" xfId="31"/>
    <cellStyle name="Ênfase6 3" xfId="78"/>
    <cellStyle name="Ênfase6 4" xfId="120"/>
    <cellStyle name="Ênfase6 5" xfId="162"/>
    <cellStyle name="Ênfase6 6" xfId="207"/>
    <cellStyle name="Ênfase6 7" xfId="251"/>
    <cellStyle name="Ênfase6 8" xfId="290"/>
    <cellStyle name="Ênfase6 9" xfId="332"/>
    <cellStyle name="Entrada 10" xfId="375"/>
    <cellStyle name="Entrada 2" xfId="32"/>
    <cellStyle name="Entrada 3" xfId="79"/>
    <cellStyle name="Entrada 4" xfId="121"/>
    <cellStyle name="Entrada 5" xfId="163"/>
    <cellStyle name="Entrada 6" xfId="208"/>
    <cellStyle name="Entrada 7" xfId="243"/>
    <cellStyle name="Entrada 8" xfId="291"/>
    <cellStyle name="Entrada 9" xfId="333"/>
    <cellStyle name="Incorreto 10" xfId="376"/>
    <cellStyle name="Incorreto 2" xfId="33"/>
    <cellStyle name="Incorreto 3" xfId="81"/>
    <cellStyle name="Incorreto 4" xfId="123"/>
    <cellStyle name="Incorreto 5" xfId="164"/>
    <cellStyle name="Incorreto 6" xfId="209"/>
    <cellStyle name="Incorreto 7" xfId="224"/>
    <cellStyle name="Incorreto 8" xfId="293"/>
    <cellStyle name="Incorreto 9" xfId="335"/>
    <cellStyle name="Moeda" xfId="1" builtinId="4"/>
    <cellStyle name="Neutra 10" xfId="377"/>
    <cellStyle name="Neutra 2" xfId="34"/>
    <cellStyle name="Neutra 3" xfId="83"/>
    <cellStyle name="Neutra 4" xfId="125"/>
    <cellStyle name="Neutra 5" xfId="165"/>
    <cellStyle name="Neutra 6" xfId="210"/>
    <cellStyle name="Neutra 7" xfId="242"/>
    <cellStyle name="Neutra 8" xfId="295"/>
    <cellStyle name="Neutra 9" xfId="337"/>
    <cellStyle name="Normal" xfId="0" builtinId="0"/>
    <cellStyle name="Normal 2" xfId="3"/>
    <cellStyle name="Normal 2 2" xfId="35"/>
    <cellStyle name="Normal 2 3" xfId="84"/>
    <cellStyle name="Normal 2 4" xfId="126"/>
    <cellStyle name="Normal 2 5" xfId="166"/>
    <cellStyle name="Normal 3" xfId="36"/>
    <cellStyle name="Normal 4" xfId="178"/>
    <cellStyle name="Normal 5" xfId="231"/>
    <cellStyle name="Normal 6" xfId="249"/>
    <cellStyle name="Normal 7" xfId="312"/>
    <cellStyle name="Normal 8" xfId="354"/>
    <cellStyle name="Nota 10" xfId="378"/>
    <cellStyle name="Nota 2" xfId="37"/>
    <cellStyle name="Nota 3" xfId="87"/>
    <cellStyle name="Nota 4" xfId="129"/>
    <cellStyle name="Nota 5" xfId="167"/>
    <cellStyle name="Nota 6" xfId="211"/>
    <cellStyle name="Nota 7" xfId="258"/>
    <cellStyle name="Nota 8" xfId="299"/>
    <cellStyle name="Nota 9" xfId="341"/>
    <cellStyle name="Percentagem" xfId="2" builtinId="5"/>
    <cellStyle name="Porcentagem 2 10" xfId="379"/>
    <cellStyle name="Porcentagem 2 2" xfId="38"/>
    <cellStyle name="Porcentagem 2 3" xfId="88"/>
    <cellStyle name="Porcentagem 2 4" xfId="130"/>
    <cellStyle name="Porcentagem 2 5" xfId="168"/>
    <cellStyle name="Porcentagem 2 6" xfId="212"/>
    <cellStyle name="Porcentagem 2 7" xfId="177"/>
    <cellStyle name="Porcentagem 2 8" xfId="300"/>
    <cellStyle name="Porcentagem 2 9" xfId="342"/>
    <cellStyle name="Saída 10" xfId="380"/>
    <cellStyle name="Saída 2" xfId="39"/>
    <cellStyle name="Saída 3" xfId="89"/>
    <cellStyle name="Saída 4" xfId="131"/>
    <cellStyle name="Saída 5" xfId="169"/>
    <cellStyle name="Saída 6" xfId="213"/>
    <cellStyle name="Saída 7" xfId="261"/>
    <cellStyle name="Saída 8" xfId="301"/>
    <cellStyle name="Saída 9" xfId="343"/>
    <cellStyle name="Separador de milhares 11" xfId="40"/>
    <cellStyle name="Separador de milhares 2" xfId="179"/>
    <cellStyle name="Separador de milhares 2 14" xfId="41"/>
    <cellStyle name="Separador de milhares 6" xfId="381"/>
    <cellStyle name="Texto de Aviso 10" xfId="382"/>
    <cellStyle name="Texto de Aviso 2" xfId="42"/>
    <cellStyle name="Texto de Aviso 3" xfId="92"/>
    <cellStyle name="Texto de Aviso 4" xfId="134"/>
    <cellStyle name="Texto de Aviso 5" xfId="170"/>
    <cellStyle name="Texto de Aviso 6" xfId="214"/>
    <cellStyle name="Texto de Aviso 7" xfId="222"/>
    <cellStyle name="Texto de Aviso 8" xfId="304"/>
    <cellStyle name="Texto de Aviso 9" xfId="346"/>
    <cellStyle name="Texto Explicativo 10" xfId="383"/>
    <cellStyle name="Texto Explicativo 2" xfId="43"/>
    <cellStyle name="Texto Explicativo 3" xfId="93"/>
    <cellStyle name="Texto Explicativo 4" xfId="135"/>
    <cellStyle name="Texto Explicativo 5" xfId="171"/>
    <cellStyle name="Texto Explicativo 6" xfId="215"/>
    <cellStyle name="Texto Explicativo 7" xfId="260"/>
    <cellStyle name="Texto Explicativo 8" xfId="305"/>
    <cellStyle name="Texto Explicativo 9" xfId="347"/>
    <cellStyle name="Título 1 10" xfId="384"/>
    <cellStyle name="Título 1 2" xfId="44"/>
    <cellStyle name="Título 1 3" xfId="94"/>
    <cellStyle name="Título 1 4" xfId="136"/>
    <cellStyle name="Título 1 5" xfId="172"/>
    <cellStyle name="Título 1 6" xfId="216"/>
    <cellStyle name="Título 1 7" xfId="250"/>
    <cellStyle name="Título 1 8" xfId="306"/>
    <cellStyle name="Título 1 9" xfId="348"/>
    <cellStyle name="Título 2 10" xfId="385"/>
    <cellStyle name="Título 2 2" xfId="45"/>
    <cellStyle name="Título 2 3" xfId="95"/>
    <cellStyle name="Título 2 4" xfId="137"/>
    <cellStyle name="Título 2 5" xfId="173"/>
    <cellStyle name="Título 2 6" xfId="217"/>
    <cellStyle name="Título 2 7" xfId="240"/>
    <cellStyle name="Título 2 8" xfId="307"/>
    <cellStyle name="Título 2 9" xfId="349"/>
    <cellStyle name="Título 3 10" xfId="386"/>
    <cellStyle name="Título 3 2" xfId="46"/>
    <cellStyle name="Título 3 3" xfId="96"/>
    <cellStyle name="Título 3 4" xfId="138"/>
    <cellStyle name="Título 3 5" xfId="174"/>
    <cellStyle name="Título 3 6" xfId="218"/>
    <cellStyle name="Título 3 7" xfId="232"/>
    <cellStyle name="Título 3 8" xfId="308"/>
    <cellStyle name="Título 3 9" xfId="350"/>
    <cellStyle name="Título 4 10" xfId="387"/>
    <cellStyle name="Título 4 2" xfId="47"/>
    <cellStyle name="Título 4 3" xfId="97"/>
    <cellStyle name="Título 4 4" xfId="139"/>
    <cellStyle name="Título 4 5" xfId="175"/>
    <cellStyle name="Título 4 6" xfId="219"/>
    <cellStyle name="Título 4 7" xfId="221"/>
    <cellStyle name="Título 4 8" xfId="309"/>
    <cellStyle name="Título 4 9" xfId="351"/>
    <cellStyle name="Título 5" xfId="48"/>
    <cellStyle name="Total 10" xfId="388"/>
    <cellStyle name="Total 2" xfId="49"/>
    <cellStyle name="Total 3" xfId="99"/>
    <cellStyle name="Total 4" xfId="141"/>
    <cellStyle name="Total 5" xfId="176"/>
    <cellStyle name="Total 6" xfId="220"/>
    <cellStyle name="Total 7" xfId="259"/>
    <cellStyle name="Total 8" xfId="311"/>
    <cellStyle name="Total 9" xfId="353"/>
    <cellStyle name="Vírgula 2" xfId="5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view="pageBreakPreview" topLeftCell="A97" zoomScale="85" zoomScaleSheetLayoutView="85" workbookViewId="0">
      <selection activeCell="D110" sqref="D110"/>
    </sheetView>
  </sheetViews>
  <sheetFormatPr defaultRowHeight="15" x14ac:dyDescent="0.25"/>
  <cols>
    <col min="1" max="1" width="11.28515625" style="5" bestFit="1" customWidth="1"/>
    <col min="2" max="2" width="13.42578125" style="5" customWidth="1"/>
    <col min="3" max="3" width="15" style="5" customWidth="1"/>
    <col min="4" max="4" width="46.7109375" style="5" customWidth="1"/>
    <col min="5" max="5" width="8.42578125" style="5" bestFit="1" customWidth="1"/>
    <col min="6" max="6" width="11.42578125" style="5" bestFit="1" customWidth="1"/>
    <col min="7" max="7" width="14.140625" style="5" customWidth="1"/>
    <col min="8" max="8" width="13.5703125" style="5" customWidth="1"/>
    <col min="9" max="9" width="13.7109375" style="26" bestFit="1" customWidth="1"/>
    <col min="10" max="16384" width="9.140625" style="5"/>
  </cols>
  <sheetData>
    <row r="1" spans="1:9" ht="18.75" x14ac:dyDescent="0.25">
      <c r="A1" s="37" t="s">
        <v>13</v>
      </c>
      <c r="B1" s="37"/>
      <c r="C1" s="37"/>
      <c r="D1" s="37"/>
      <c r="E1" s="37"/>
      <c r="F1" s="37"/>
      <c r="G1" s="37"/>
      <c r="H1" s="37"/>
      <c r="I1" s="37"/>
    </row>
    <row r="2" spans="1:9" ht="24" x14ac:dyDescent="0.25">
      <c r="A2" s="6" t="s">
        <v>9</v>
      </c>
      <c r="B2" s="38" t="s">
        <v>12</v>
      </c>
      <c r="C2" s="38"/>
      <c r="D2" s="38"/>
      <c r="E2" s="38"/>
      <c r="F2" s="38"/>
      <c r="G2" s="38"/>
      <c r="H2" s="38"/>
      <c r="I2" s="38"/>
    </row>
    <row r="3" spans="1:9" x14ac:dyDescent="0.25">
      <c r="A3" s="6" t="s">
        <v>8</v>
      </c>
      <c r="B3" s="38"/>
      <c r="C3" s="38"/>
      <c r="D3" s="38"/>
      <c r="E3" s="38"/>
      <c r="F3" s="38"/>
      <c r="G3" s="38"/>
      <c r="H3" s="38"/>
      <c r="I3" s="38"/>
    </row>
    <row r="4" spans="1:9" ht="18.75" x14ac:dyDescent="0.25">
      <c r="A4" s="37" t="s">
        <v>14</v>
      </c>
      <c r="B4" s="37"/>
      <c r="C4" s="37"/>
      <c r="D4" s="37"/>
      <c r="E4" s="37"/>
      <c r="F4" s="37"/>
      <c r="G4" s="37"/>
      <c r="H4" s="37"/>
      <c r="I4" s="37"/>
    </row>
    <row r="5" spans="1:9" ht="7.5" customHeight="1" x14ac:dyDescent="0.25">
      <c r="A5" s="39"/>
      <c r="B5" s="39"/>
      <c r="C5" s="39"/>
      <c r="D5" s="39"/>
      <c r="E5" s="39"/>
      <c r="F5" s="39"/>
      <c r="G5" s="39"/>
      <c r="H5" s="39"/>
      <c r="I5" s="39"/>
    </row>
    <row r="6" spans="1:9" ht="18.75" x14ac:dyDescent="0.25">
      <c r="A6" s="37" t="s">
        <v>293</v>
      </c>
      <c r="B6" s="37"/>
      <c r="C6" s="37"/>
      <c r="D6" s="37"/>
      <c r="E6" s="37"/>
      <c r="F6" s="37"/>
      <c r="G6" s="37"/>
      <c r="H6" s="37"/>
      <c r="I6" s="37"/>
    </row>
    <row r="7" spans="1:9" x14ac:dyDescent="0.25">
      <c r="A7" s="39"/>
      <c r="B7" s="39"/>
      <c r="C7" s="39"/>
      <c r="D7" s="39"/>
      <c r="E7" s="39"/>
      <c r="F7" s="39"/>
      <c r="G7" s="7" t="s">
        <v>11</v>
      </c>
      <c r="H7" s="36">
        <v>0</v>
      </c>
      <c r="I7" s="8"/>
    </row>
    <row r="8" spans="1:9" ht="7.5" customHeight="1" x14ac:dyDescent="0.25">
      <c r="A8" s="39"/>
      <c r="B8" s="39"/>
      <c r="C8" s="39"/>
      <c r="D8" s="39"/>
      <c r="E8" s="39"/>
      <c r="F8" s="39"/>
      <c r="G8" s="39"/>
      <c r="H8" s="39"/>
      <c r="I8" s="39"/>
    </row>
    <row r="9" spans="1:9" ht="45" x14ac:dyDescent="0.25">
      <c r="A9" s="9" t="s">
        <v>0</v>
      </c>
      <c r="B9" s="9" t="s">
        <v>1</v>
      </c>
      <c r="C9" s="9" t="s">
        <v>2</v>
      </c>
      <c r="D9" s="9" t="s">
        <v>3</v>
      </c>
      <c r="E9" s="9" t="s">
        <v>5</v>
      </c>
      <c r="F9" s="9" t="s">
        <v>4</v>
      </c>
      <c r="G9" s="9" t="s">
        <v>6</v>
      </c>
      <c r="H9" s="9" t="s">
        <v>7</v>
      </c>
      <c r="I9" s="10" t="s">
        <v>10</v>
      </c>
    </row>
    <row r="10" spans="1:9" s="18" customFormat="1" x14ac:dyDescent="0.25">
      <c r="A10" s="11" t="s">
        <v>42</v>
      </c>
      <c r="B10" s="12" t="s">
        <v>30</v>
      </c>
      <c r="C10" s="13"/>
      <c r="D10" s="14" t="s">
        <v>31</v>
      </c>
      <c r="E10" s="15" t="s">
        <v>38</v>
      </c>
      <c r="F10" s="3">
        <v>0</v>
      </c>
      <c r="G10" s="16"/>
      <c r="H10" s="17"/>
      <c r="I10" s="17"/>
    </row>
    <row r="11" spans="1:9" s="18" customFormat="1" x14ac:dyDescent="0.25">
      <c r="A11" s="11" t="s">
        <v>18</v>
      </c>
      <c r="B11" s="12" t="s">
        <v>30</v>
      </c>
      <c r="C11" s="13" t="s">
        <v>43</v>
      </c>
      <c r="D11" s="14" t="s">
        <v>44</v>
      </c>
      <c r="E11" s="15" t="s">
        <v>38</v>
      </c>
      <c r="F11" s="3">
        <v>0</v>
      </c>
      <c r="G11" s="16"/>
      <c r="H11" s="17">
        <f t="shared" ref="H11:H17" si="0">ROUND(G11*(1+$H$7),2)</f>
        <v>0</v>
      </c>
      <c r="I11" s="17">
        <f>I12</f>
        <v>0</v>
      </c>
    </row>
    <row r="12" spans="1:9" ht="25.5" x14ac:dyDescent="0.25">
      <c r="A12" s="19" t="s">
        <v>19</v>
      </c>
      <c r="B12" s="20" t="s">
        <v>45</v>
      </c>
      <c r="C12" s="25" t="s">
        <v>46</v>
      </c>
      <c r="D12" s="22" t="s">
        <v>37</v>
      </c>
      <c r="E12" s="23" t="s">
        <v>32</v>
      </c>
      <c r="F12" s="2">
        <v>6</v>
      </c>
      <c r="G12" s="4"/>
      <c r="H12" s="24">
        <f t="shared" si="0"/>
        <v>0</v>
      </c>
      <c r="I12" s="24">
        <f t="shared" ref="I12:I17" si="1">ROUND(H12*F12,2)</f>
        <v>0</v>
      </c>
    </row>
    <row r="13" spans="1:9" s="18" customFormat="1" x14ac:dyDescent="0.25">
      <c r="A13" s="11" t="s">
        <v>20</v>
      </c>
      <c r="B13" s="12" t="s">
        <v>30</v>
      </c>
      <c r="C13" s="13"/>
      <c r="D13" s="14" t="s">
        <v>47</v>
      </c>
      <c r="E13" s="15" t="s">
        <v>38</v>
      </c>
      <c r="F13" s="3">
        <v>0</v>
      </c>
      <c r="G13" s="16"/>
      <c r="H13" s="17">
        <f t="shared" si="0"/>
        <v>0</v>
      </c>
      <c r="I13" s="17">
        <f>SUM(I14:I20)</f>
        <v>0</v>
      </c>
    </row>
    <row r="14" spans="1:9" ht="51" x14ac:dyDescent="0.25">
      <c r="A14" s="19" t="s">
        <v>21</v>
      </c>
      <c r="B14" s="20" t="s">
        <v>30</v>
      </c>
      <c r="C14" s="25" t="s">
        <v>48</v>
      </c>
      <c r="D14" s="22" t="s">
        <v>49</v>
      </c>
      <c r="E14" s="23" t="s">
        <v>32</v>
      </c>
      <c r="F14" s="2">
        <v>1501.48</v>
      </c>
      <c r="G14" s="4"/>
      <c r="H14" s="24">
        <f t="shared" si="0"/>
        <v>0</v>
      </c>
      <c r="I14" s="24">
        <f t="shared" si="1"/>
        <v>0</v>
      </c>
    </row>
    <row r="15" spans="1:9" ht="25.5" x14ac:dyDescent="0.25">
      <c r="A15" s="19" t="s">
        <v>22</v>
      </c>
      <c r="B15" s="20" t="s">
        <v>45</v>
      </c>
      <c r="C15" s="21" t="s">
        <v>50</v>
      </c>
      <c r="D15" s="22" t="s">
        <v>51</v>
      </c>
      <c r="E15" s="23" t="s">
        <v>33</v>
      </c>
      <c r="F15" s="2">
        <v>12.8</v>
      </c>
      <c r="G15" s="4"/>
      <c r="H15" s="24">
        <f t="shared" si="0"/>
        <v>0</v>
      </c>
      <c r="I15" s="24">
        <f t="shared" si="1"/>
        <v>0</v>
      </c>
    </row>
    <row r="16" spans="1:9" ht="38.25" x14ac:dyDescent="0.25">
      <c r="A16" s="19" t="s">
        <v>23</v>
      </c>
      <c r="B16" s="20" t="s">
        <v>30</v>
      </c>
      <c r="C16" s="21" t="s">
        <v>52</v>
      </c>
      <c r="D16" s="22" t="s">
        <v>53</v>
      </c>
      <c r="E16" s="23" t="s">
        <v>33</v>
      </c>
      <c r="F16" s="2">
        <v>6.21</v>
      </c>
      <c r="G16" s="4"/>
      <c r="H16" s="24">
        <f t="shared" si="0"/>
        <v>0</v>
      </c>
      <c r="I16" s="24">
        <f t="shared" si="1"/>
        <v>0</v>
      </c>
    </row>
    <row r="17" spans="1:9" x14ac:dyDescent="0.25">
      <c r="A17" s="19" t="s">
        <v>24</v>
      </c>
      <c r="B17" s="20" t="s">
        <v>45</v>
      </c>
      <c r="C17" s="25" t="s">
        <v>54</v>
      </c>
      <c r="D17" s="22" t="s">
        <v>55</v>
      </c>
      <c r="E17" s="23" t="s">
        <v>33</v>
      </c>
      <c r="F17" s="2">
        <v>11.9</v>
      </c>
      <c r="G17" s="4"/>
      <c r="H17" s="24">
        <f t="shared" si="0"/>
        <v>0</v>
      </c>
      <c r="I17" s="24">
        <f t="shared" si="1"/>
        <v>0</v>
      </c>
    </row>
    <row r="18" spans="1:9" ht="25.5" x14ac:dyDescent="0.25">
      <c r="A18" s="19" t="s">
        <v>39</v>
      </c>
      <c r="B18" s="20" t="s">
        <v>45</v>
      </c>
      <c r="C18" s="25" t="s">
        <v>56</v>
      </c>
      <c r="D18" s="22" t="s">
        <v>57</v>
      </c>
      <c r="E18" s="23" t="s">
        <v>33</v>
      </c>
      <c r="F18" s="2">
        <v>30.9</v>
      </c>
      <c r="G18" s="4"/>
      <c r="H18" s="24">
        <f t="shared" ref="H18:H20" si="2">ROUND(G18*(1+$H$7),2)</f>
        <v>0</v>
      </c>
      <c r="I18" s="24">
        <f t="shared" ref="I18:I20" si="3">ROUND(H18*F18,2)</f>
        <v>0</v>
      </c>
    </row>
    <row r="19" spans="1:9" ht="38.25" x14ac:dyDescent="0.25">
      <c r="A19" s="19" t="s">
        <v>40</v>
      </c>
      <c r="B19" s="20" t="s">
        <v>30</v>
      </c>
      <c r="C19" s="25" t="s">
        <v>58</v>
      </c>
      <c r="D19" s="22" t="s">
        <v>59</v>
      </c>
      <c r="E19" s="23" t="s">
        <v>34</v>
      </c>
      <c r="F19" s="2">
        <v>132.88</v>
      </c>
      <c r="G19" s="4"/>
      <c r="H19" s="24">
        <f t="shared" si="2"/>
        <v>0</v>
      </c>
      <c r="I19" s="24">
        <f t="shared" si="3"/>
        <v>0</v>
      </c>
    </row>
    <row r="20" spans="1:9" ht="25.5" x14ac:dyDescent="0.25">
      <c r="A20" s="19" t="s">
        <v>41</v>
      </c>
      <c r="B20" s="20" t="s">
        <v>45</v>
      </c>
      <c r="C20" s="25" t="s">
        <v>60</v>
      </c>
      <c r="D20" s="22" t="s">
        <v>61</v>
      </c>
      <c r="E20" s="23" t="s">
        <v>32</v>
      </c>
      <c r="F20" s="2">
        <v>102.58</v>
      </c>
      <c r="G20" s="4"/>
      <c r="H20" s="24">
        <f t="shared" si="2"/>
        <v>0</v>
      </c>
      <c r="I20" s="24">
        <f t="shared" si="3"/>
        <v>0</v>
      </c>
    </row>
    <row r="21" spans="1:9" s="18" customFormat="1" x14ac:dyDescent="0.25">
      <c r="A21" s="11" t="s">
        <v>25</v>
      </c>
      <c r="B21" s="12" t="s">
        <v>30</v>
      </c>
      <c r="C21" s="13"/>
      <c r="D21" s="14" t="s">
        <v>62</v>
      </c>
      <c r="E21" s="15" t="s">
        <v>38</v>
      </c>
      <c r="F21" s="3">
        <v>0</v>
      </c>
      <c r="G21" s="16"/>
      <c r="H21" s="17"/>
      <c r="I21" s="17">
        <f>SUM(I22:I27)</f>
        <v>0</v>
      </c>
    </row>
    <row r="22" spans="1:9" ht="38.25" x14ac:dyDescent="0.25">
      <c r="A22" s="19" t="s">
        <v>26</v>
      </c>
      <c r="B22" s="20" t="s">
        <v>45</v>
      </c>
      <c r="C22" s="25" t="s">
        <v>63</v>
      </c>
      <c r="D22" s="22" t="s">
        <v>64</v>
      </c>
      <c r="E22" s="23" t="s">
        <v>32</v>
      </c>
      <c r="F22" s="2">
        <v>1578.1</v>
      </c>
      <c r="G22" s="4"/>
      <c r="H22" s="24">
        <f t="shared" ref="H22:H27" si="4">ROUND(G22*(1+$H$7),2)</f>
        <v>0</v>
      </c>
      <c r="I22" s="24">
        <f t="shared" ref="I22:I27" si="5">ROUND(H22*F22,2)</f>
        <v>0</v>
      </c>
    </row>
    <row r="23" spans="1:9" ht="25.5" x14ac:dyDescent="0.25">
      <c r="A23" s="19" t="s">
        <v>27</v>
      </c>
      <c r="B23" s="20" t="s">
        <v>65</v>
      </c>
      <c r="C23" s="25" t="s">
        <v>66</v>
      </c>
      <c r="D23" s="22" t="s">
        <v>67</v>
      </c>
      <c r="E23" s="23" t="s">
        <v>32</v>
      </c>
      <c r="F23" s="2">
        <v>48</v>
      </c>
      <c r="G23" s="4"/>
      <c r="H23" s="24">
        <f t="shared" si="4"/>
        <v>0</v>
      </c>
      <c r="I23" s="24">
        <f t="shared" si="5"/>
        <v>0</v>
      </c>
    </row>
    <row r="24" spans="1:9" ht="38.25" x14ac:dyDescent="0.25">
      <c r="A24" s="19" t="s">
        <v>28</v>
      </c>
      <c r="B24" s="20" t="s">
        <v>45</v>
      </c>
      <c r="C24" s="25" t="s">
        <v>68</v>
      </c>
      <c r="D24" s="22" t="s">
        <v>69</v>
      </c>
      <c r="E24" s="23" t="s">
        <v>70</v>
      </c>
      <c r="F24" s="2">
        <v>42.2</v>
      </c>
      <c r="G24" s="4"/>
      <c r="H24" s="24">
        <f t="shared" si="4"/>
        <v>0</v>
      </c>
      <c r="I24" s="24">
        <f t="shared" si="5"/>
        <v>0</v>
      </c>
    </row>
    <row r="25" spans="1:9" ht="38.25" x14ac:dyDescent="0.25">
      <c r="A25" s="19" t="s">
        <v>29</v>
      </c>
      <c r="B25" s="20" t="s">
        <v>30</v>
      </c>
      <c r="C25" s="25" t="s">
        <v>71</v>
      </c>
      <c r="D25" s="22" t="s">
        <v>72</v>
      </c>
      <c r="E25" s="23" t="s">
        <v>70</v>
      </c>
      <c r="F25" s="2">
        <v>84.4</v>
      </c>
      <c r="G25" s="4"/>
      <c r="H25" s="24">
        <f t="shared" si="4"/>
        <v>0</v>
      </c>
      <c r="I25" s="24">
        <f t="shared" si="5"/>
        <v>0</v>
      </c>
    </row>
    <row r="26" spans="1:9" ht="25.5" x14ac:dyDescent="0.25">
      <c r="A26" s="19" t="s">
        <v>73</v>
      </c>
      <c r="B26" s="20" t="s">
        <v>45</v>
      </c>
      <c r="C26" s="25" t="s">
        <v>74</v>
      </c>
      <c r="D26" s="22" t="s">
        <v>75</v>
      </c>
      <c r="E26" s="23" t="s">
        <v>76</v>
      </c>
      <c r="F26" s="2">
        <v>494.53</v>
      </c>
      <c r="G26" s="4"/>
      <c r="H26" s="24">
        <f t="shared" si="4"/>
        <v>0</v>
      </c>
      <c r="I26" s="24">
        <f t="shared" si="5"/>
        <v>0</v>
      </c>
    </row>
    <row r="27" spans="1:9" ht="25.5" x14ac:dyDescent="0.25">
      <c r="A27" s="19" t="s">
        <v>77</v>
      </c>
      <c r="B27" s="20" t="s">
        <v>45</v>
      </c>
      <c r="C27" s="25" t="s">
        <v>78</v>
      </c>
      <c r="D27" s="22" t="s">
        <v>79</v>
      </c>
      <c r="E27" s="23" t="s">
        <v>76</v>
      </c>
      <c r="F27" s="2">
        <v>494.53</v>
      </c>
      <c r="G27" s="4"/>
      <c r="H27" s="24">
        <f t="shared" si="4"/>
        <v>0</v>
      </c>
      <c r="I27" s="24">
        <f t="shared" si="5"/>
        <v>0</v>
      </c>
    </row>
    <row r="28" spans="1:9" s="18" customFormat="1" x14ac:dyDescent="0.25">
      <c r="A28" s="11" t="s">
        <v>80</v>
      </c>
      <c r="B28" s="12" t="s">
        <v>30</v>
      </c>
      <c r="C28" s="13"/>
      <c r="D28" s="14" t="s">
        <v>81</v>
      </c>
      <c r="E28" s="15" t="s">
        <v>38</v>
      </c>
      <c r="F28" s="3">
        <v>0</v>
      </c>
      <c r="G28" s="16"/>
      <c r="H28" s="17"/>
      <c r="I28" s="17">
        <f>SUM(I29:I34)</f>
        <v>0</v>
      </c>
    </row>
    <row r="29" spans="1:9" ht="25.5" x14ac:dyDescent="0.25">
      <c r="A29" s="19" t="s">
        <v>82</v>
      </c>
      <c r="B29" s="20" t="s">
        <v>45</v>
      </c>
      <c r="C29" s="25" t="s">
        <v>83</v>
      </c>
      <c r="D29" s="22" t="s">
        <v>84</v>
      </c>
      <c r="E29" s="23" t="s">
        <v>32</v>
      </c>
      <c r="F29" s="2">
        <v>4.5</v>
      </c>
      <c r="G29" s="4"/>
      <c r="H29" s="24">
        <f t="shared" ref="H29:H34" si="6">ROUND(G29*(1+$H$7),2)</f>
        <v>0</v>
      </c>
      <c r="I29" s="24">
        <f t="shared" ref="I29:I34" si="7">ROUND(H29*F29,2)</f>
        <v>0</v>
      </c>
    </row>
    <row r="30" spans="1:9" ht="25.5" x14ac:dyDescent="0.25">
      <c r="A30" s="19" t="s">
        <v>85</v>
      </c>
      <c r="B30" s="20" t="s">
        <v>45</v>
      </c>
      <c r="C30" s="25" t="s">
        <v>86</v>
      </c>
      <c r="D30" s="22" t="s">
        <v>87</v>
      </c>
      <c r="E30" s="23" t="s">
        <v>35</v>
      </c>
      <c r="F30" s="2">
        <v>1</v>
      </c>
      <c r="G30" s="4"/>
      <c r="H30" s="24">
        <f t="shared" si="6"/>
        <v>0</v>
      </c>
      <c r="I30" s="24">
        <f t="shared" si="7"/>
        <v>0</v>
      </c>
    </row>
    <row r="31" spans="1:9" ht="25.5" x14ac:dyDescent="0.25">
      <c r="A31" s="19" t="s">
        <v>88</v>
      </c>
      <c r="B31" s="20" t="s">
        <v>45</v>
      </c>
      <c r="C31" s="25" t="s">
        <v>89</v>
      </c>
      <c r="D31" s="22" t="s">
        <v>90</v>
      </c>
      <c r="E31" s="23" t="s">
        <v>91</v>
      </c>
      <c r="F31" s="2">
        <v>1</v>
      </c>
      <c r="G31" s="4"/>
      <c r="H31" s="24">
        <f t="shared" si="6"/>
        <v>0</v>
      </c>
      <c r="I31" s="24">
        <f t="shared" si="7"/>
        <v>0</v>
      </c>
    </row>
    <row r="32" spans="1:9" ht="51" x14ac:dyDescent="0.25">
      <c r="A32" s="19" t="s">
        <v>92</v>
      </c>
      <c r="B32" s="20" t="s">
        <v>30</v>
      </c>
      <c r="C32" s="25" t="s">
        <v>93</v>
      </c>
      <c r="D32" s="22" t="s">
        <v>94</v>
      </c>
      <c r="E32" s="23" t="s">
        <v>35</v>
      </c>
      <c r="F32" s="2">
        <v>1</v>
      </c>
      <c r="G32" s="4"/>
      <c r="H32" s="24">
        <f t="shared" si="6"/>
        <v>0</v>
      </c>
      <c r="I32" s="24">
        <f t="shared" si="7"/>
        <v>0</v>
      </c>
    </row>
    <row r="33" spans="1:9" ht="25.5" x14ac:dyDescent="0.25">
      <c r="A33" s="19" t="s">
        <v>95</v>
      </c>
      <c r="B33" s="20" t="s">
        <v>45</v>
      </c>
      <c r="C33" s="25" t="s">
        <v>96</v>
      </c>
      <c r="D33" s="22" t="s">
        <v>97</v>
      </c>
      <c r="E33" s="23" t="s">
        <v>32</v>
      </c>
      <c r="F33" s="2">
        <v>102.58</v>
      </c>
      <c r="G33" s="4"/>
      <c r="H33" s="24">
        <f t="shared" si="6"/>
        <v>0</v>
      </c>
      <c r="I33" s="24">
        <f t="shared" si="7"/>
        <v>0</v>
      </c>
    </row>
    <row r="34" spans="1:9" ht="89.25" x14ac:dyDescent="0.25">
      <c r="A34" s="19" t="s">
        <v>98</v>
      </c>
      <c r="B34" s="20" t="s">
        <v>30</v>
      </c>
      <c r="C34" s="25" t="s">
        <v>294</v>
      </c>
      <c r="D34" s="22" t="s">
        <v>295</v>
      </c>
      <c r="E34" s="23" t="s">
        <v>32</v>
      </c>
      <c r="F34" s="2">
        <v>5.7</v>
      </c>
      <c r="G34" s="4"/>
      <c r="H34" s="24">
        <f t="shared" si="6"/>
        <v>0</v>
      </c>
      <c r="I34" s="24">
        <f t="shared" si="7"/>
        <v>0</v>
      </c>
    </row>
    <row r="35" spans="1:9" s="18" customFormat="1" x14ac:dyDescent="0.25">
      <c r="A35" s="11" t="s">
        <v>99</v>
      </c>
      <c r="B35" s="12" t="s">
        <v>30</v>
      </c>
      <c r="C35" s="13"/>
      <c r="D35" s="14" t="s">
        <v>100</v>
      </c>
      <c r="E35" s="15" t="s">
        <v>38</v>
      </c>
      <c r="F35" s="3">
        <v>0</v>
      </c>
      <c r="G35" s="16"/>
      <c r="H35" s="17"/>
      <c r="I35" s="17">
        <f>SUM(I36:I41)</f>
        <v>0</v>
      </c>
    </row>
    <row r="36" spans="1:9" ht="63.75" x14ac:dyDescent="0.25">
      <c r="A36" s="19" t="s">
        <v>101</v>
      </c>
      <c r="B36" s="20" t="s">
        <v>30</v>
      </c>
      <c r="C36" s="25" t="s">
        <v>102</v>
      </c>
      <c r="D36" s="22" t="s">
        <v>103</v>
      </c>
      <c r="E36" s="23" t="s">
        <v>32</v>
      </c>
      <c r="F36" s="2">
        <v>30.6</v>
      </c>
      <c r="G36" s="4"/>
      <c r="H36" s="24">
        <f t="shared" ref="H36:H41" si="8">ROUND(G36*(1+$H$7),2)</f>
        <v>0</v>
      </c>
      <c r="I36" s="24">
        <f t="shared" ref="I36:I41" si="9">ROUND(H36*F36,2)</f>
        <v>0</v>
      </c>
    </row>
    <row r="37" spans="1:9" ht="25.5" x14ac:dyDescent="0.25">
      <c r="A37" s="19" t="s">
        <v>104</v>
      </c>
      <c r="B37" s="20" t="s">
        <v>45</v>
      </c>
      <c r="C37" s="25" t="s">
        <v>105</v>
      </c>
      <c r="D37" s="22" t="s">
        <v>106</v>
      </c>
      <c r="E37" s="23" t="s">
        <v>32</v>
      </c>
      <c r="F37" s="2">
        <v>30.6</v>
      </c>
      <c r="G37" s="4"/>
      <c r="H37" s="24">
        <f t="shared" si="8"/>
        <v>0</v>
      </c>
      <c r="I37" s="24">
        <f t="shared" si="9"/>
        <v>0</v>
      </c>
    </row>
    <row r="38" spans="1:9" ht="38.25" x14ac:dyDescent="0.25">
      <c r="A38" s="19" t="s">
        <v>107</v>
      </c>
      <c r="B38" s="20" t="s">
        <v>30</v>
      </c>
      <c r="C38" s="25" t="s">
        <v>108</v>
      </c>
      <c r="D38" s="22" t="s">
        <v>109</v>
      </c>
      <c r="E38" s="23" t="s">
        <v>32</v>
      </c>
      <c r="F38" s="2">
        <v>805.13</v>
      </c>
      <c r="G38" s="4"/>
      <c r="H38" s="24">
        <f t="shared" si="8"/>
        <v>0</v>
      </c>
      <c r="I38" s="24">
        <f t="shared" si="9"/>
        <v>0</v>
      </c>
    </row>
    <row r="39" spans="1:9" ht="76.5" x14ac:dyDescent="0.25">
      <c r="A39" s="19" t="s">
        <v>110</v>
      </c>
      <c r="B39" s="20" t="s">
        <v>30</v>
      </c>
      <c r="C39" s="25" t="s">
        <v>111</v>
      </c>
      <c r="D39" s="22" t="s">
        <v>112</v>
      </c>
      <c r="E39" s="23" t="s">
        <v>32</v>
      </c>
      <c r="F39" s="2">
        <v>17.66</v>
      </c>
      <c r="G39" s="4"/>
      <c r="H39" s="24">
        <f t="shared" si="8"/>
        <v>0</v>
      </c>
      <c r="I39" s="24">
        <f t="shared" si="9"/>
        <v>0</v>
      </c>
    </row>
    <row r="40" spans="1:9" ht="63.75" x14ac:dyDescent="0.25">
      <c r="A40" s="19" t="s">
        <v>113</v>
      </c>
      <c r="B40" s="20" t="s">
        <v>30</v>
      </c>
      <c r="C40" s="25" t="s">
        <v>114</v>
      </c>
      <c r="D40" s="22" t="s">
        <v>115</v>
      </c>
      <c r="E40" s="23" t="s">
        <v>32</v>
      </c>
      <c r="F40" s="2">
        <v>21.28</v>
      </c>
      <c r="G40" s="4"/>
      <c r="H40" s="24">
        <f t="shared" si="8"/>
        <v>0</v>
      </c>
      <c r="I40" s="24">
        <f t="shared" si="9"/>
        <v>0</v>
      </c>
    </row>
    <row r="41" spans="1:9" ht="51" x14ac:dyDescent="0.25">
      <c r="A41" s="19" t="s">
        <v>116</v>
      </c>
      <c r="B41" s="20" t="s">
        <v>30</v>
      </c>
      <c r="C41" s="25" t="s">
        <v>117</v>
      </c>
      <c r="D41" s="22" t="s">
        <v>118</v>
      </c>
      <c r="E41" s="23" t="s">
        <v>32</v>
      </c>
      <c r="F41" s="2">
        <v>64</v>
      </c>
      <c r="G41" s="4"/>
      <c r="H41" s="24">
        <f t="shared" si="8"/>
        <v>0</v>
      </c>
      <c r="I41" s="24">
        <f t="shared" si="9"/>
        <v>0</v>
      </c>
    </row>
    <row r="42" spans="1:9" s="18" customFormat="1" x14ac:dyDescent="0.25">
      <c r="A42" s="11" t="s">
        <v>119</v>
      </c>
      <c r="B42" s="12" t="s">
        <v>30</v>
      </c>
      <c r="C42" s="13"/>
      <c r="D42" s="14" t="s">
        <v>120</v>
      </c>
      <c r="E42" s="15" t="s">
        <v>38</v>
      </c>
      <c r="F42" s="3">
        <v>0</v>
      </c>
      <c r="G42" s="16"/>
      <c r="H42" s="17"/>
      <c r="I42" s="17">
        <f>SUM(I43:I53)</f>
        <v>0</v>
      </c>
    </row>
    <row r="43" spans="1:9" ht="38.25" x14ac:dyDescent="0.25">
      <c r="A43" s="19" t="s">
        <v>121</v>
      </c>
      <c r="B43" s="20" t="s">
        <v>65</v>
      </c>
      <c r="C43" s="25" t="s">
        <v>122</v>
      </c>
      <c r="D43" s="22" t="s">
        <v>123</v>
      </c>
      <c r="E43" s="23" t="s">
        <v>33</v>
      </c>
      <c r="F43" s="2">
        <v>4.6500000000000004</v>
      </c>
      <c r="G43" s="4"/>
      <c r="H43" s="24">
        <f t="shared" ref="H43:H53" si="10">ROUND(G43*(1+$H$7),2)</f>
        <v>0</v>
      </c>
      <c r="I43" s="24">
        <f t="shared" ref="I43:I53" si="11">ROUND(H43*F43,2)</f>
        <v>0</v>
      </c>
    </row>
    <row r="44" spans="1:9" ht="38.25" x14ac:dyDescent="0.25">
      <c r="A44" s="19" t="s">
        <v>124</v>
      </c>
      <c r="B44" s="20" t="s">
        <v>30</v>
      </c>
      <c r="C44" s="25" t="s">
        <v>125</v>
      </c>
      <c r="D44" s="22" t="s">
        <v>126</v>
      </c>
      <c r="E44" s="23" t="s">
        <v>33</v>
      </c>
      <c r="F44" s="2">
        <v>0.81</v>
      </c>
      <c r="G44" s="4"/>
      <c r="H44" s="24">
        <f t="shared" si="10"/>
        <v>0</v>
      </c>
      <c r="I44" s="24">
        <f t="shared" si="11"/>
        <v>0</v>
      </c>
    </row>
    <row r="45" spans="1:9" ht="25.5" x14ac:dyDescent="0.25">
      <c r="A45" s="19" t="s">
        <v>127</v>
      </c>
      <c r="B45" s="20" t="s">
        <v>45</v>
      </c>
      <c r="C45" s="25" t="s">
        <v>128</v>
      </c>
      <c r="D45" s="22" t="s">
        <v>129</v>
      </c>
      <c r="E45" s="23" t="s">
        <v>32</v>
      </c>
      <c r="F45" s="2">
        <v>6.23</v>
      </c>
      <c r="G45" s="4"/>
      <c r="H45" s="24">
        <f t="shared" si="10"/>
        <v>0</v>
      </c>
      <c r="I45" s="24">
        <f t="shared" si="11"/>
        <v>0</v>
      </c>
    </row>
    <row r="46" spans="1:9" ht="25.5" x14ac:dyDescent="0.25">
      <c r="A46" s="19" t="s">
        <v>130</v>
      </c>
      <c r="B46" s="20" t="s">
        <v>30</v>
      </c>
      <c r="C46" s="25" t="s">
        <v>131</v>
      </c>
      <c r="D46" s="22" t="s">
        <v>132</v>
      </c>
      <c r="E46" s="23" t="s">
        <v>76</v>
      </c>
      <c r="F46" s="2">
        <v>6.47</v>
      </c>
      <c r="G46" s="4"/>
      <c r="H46" s="24">
        <f t="shared" si="10"/>
        <v>0</v>
      </c>
      <c r="I46" s="24">
        <f t="shared" si="11"/>
        <v>0</v>
      </c>
    </row>
    <row r="47" spans="1:9" ht="25.5" x14ac:dyDescent="0.25">
      <c r="A47" s="19" t="s">
        <v>133</v>
      </c>
      <c r="B47" s="20" t="s">
        <v>45</v>
      </c>
      <c r="C47" s="25" t="s">
        <v>134</v>
      </c>
      <c r="D47" s="22" t="s">
        <v>135</v>
      </c>
      <c r="E47" s="23" t="s">
        <v>32</v>
      </c>
      <c r="F47" s="2">
        <v>132.86000000000001</v>
      </c>
      <c r="G47" s="4"/>
      <c r="H47" s="24">
        <f t="shared" si="10"/>
        <v>0</v>
      </c>
      <c r="I47" s="24">
        <f t="shared" si="11"/>
        <v>0</v>
      </c>
    </row>
    <row r="48" spans="1:9" ht="38.25" x14ac:dyDescent="0.25">
      <c r="A48" s="19" t="s">
        <v>136</v>
      </c>
      <c r="B48" s="20" t="s">
        <v>45</v>
      </c>
      <c r="C48" s="25" t="s">
        <v>137</v>
      </c>
      <c r="D48" s="22" t="s">
        <v>138</v>
      </c>
      <c r="E48" s="23" t="s">
        <v>35</v>
      </c>
      <c r="F48" s="2">
        <v>1</v>
      </c>
      <c r="G48" s="4"/>
      <c r="H48" s="24">
        <f t="shared" si="10"/>
        <v>0</v>
      </c>
      <c r="I48" s="24">
        <f t="shared" si="11"/>
        <v>0</v>
      </c>
    </row>
    <row r="49" spans="1:9" ht="25.5" x14ac:dyDescent="0.25">
      <c r="A49" s="19" t="s">
        <v>139</v>
      </c>
      <c r="B49" s="20" t="s">
        <v>45</v>
      </c>
      <c r="C49" s="25" t="s">
        <v>140</v>
      </c>
      <c r="D49" s="22" t="s">
        <v>141</v>
      </c>
      <c r="E49" s="23" t="s">
        <v>35</v>
      </c>
      <c r="F49" s="2">
        <v>1</v>
      </c>
      <c r="G49" s="4"/>
      <c r="H49" s="24">
        <f t="shared" si="10"/>
        <v>0</v>
      </c>
      <c r="I49" s="24">
        <f t="shared" si="11"/>
        <v>0</v>
      </c>
    </row>
    <row r="50" spans="1:9" ht="38.25" x14ac:dyDescent="0.25">
      <c r="A50" s="19" t="s">
        <v>142</v>
      </c>
      <c r="B50" s="20" t="s">
        <v>30</v>
      </c>
      <c r="C50" s="25" t="s">
        <v>296</v>
      </c>
      <c r="D50" s="22" t="s">
        <v>297</v>
      </c>
      <c r="E50" s="23" t="s">
        <v>32</v>
      </c>
      <c r="F50" s="2">
        <v>885.73</v>
      </c>
      <c r="G50" s="4"/>
      <c r="H50" s="24">
        <f t="shared" si="10"/>
        <v>0</v>
      </c>
      <c r="I50" s="24">
        <f t="shared" si="11"/>
        <v>0</v>
      </c>
    </row>
    <row r="51" spans="1:9" ht="63.75" x14ac:dyDescent="0.25">
      <c r="A51" s="19" t="s">
        <v>143</v>
      </c>
      <c r="B51" s="20" t="s">
        <v>30</v>
      </c>
      <c r="C51" s="25" t="s">
        <v>144</v>
      </c>
      <c r="D51" s="22" t="s">
        <v>145</v>
      </c>
      <c r="E51" s="23" t="s">
        <v>32</v>
      </c>
      <c r="F51" s="2">
        <v>16.559999999999999</v>
      </c>
      <c r="G51" s="4"/>
      <c r="H51" s="24">
        <f t="shared" si="10"/>
        <v>0</v>
      </c>
      <c r="I51" s="24">
        <f t="shared" si="11"/>
        <v>0</v>
      </c>
    </row>
    <row r="52" spans="1:9" ht="51" x14ac:dyDescent="0.25">
      <c r="A52" s="19" t="s">
        <v>146</v>
      </c>
      <c r="B52" s="20" t="s">
        <v>30</v>
      </c>
      <c r="C52" s="25" t="s">
        <v>147</v>
      </c>
      <c r="D52" s="22" t="s">
        <v>148</v>
      </c>
      <c r="E52" s="23" t="s">
        <v>32</v>
      </c>
      <c r="F52" s="2">
        <v>64.92</v>
      </c>
      <c r="G52" s="4"/>
      <c r="H52" s="24">
        <f t="shared" si="10"/>
        <v>0</v>
      </c>
      <c r="I52" s="24">
        <f t="shared" si="11"/>
        <v>0</v>
      </c>
    </row>
    <row r="53" spans="1:9" ht="25.5" x14ac:dyDescent="0.25">
      <c r="A53" s="19" t="s">
        <v>149</v>
      </c>
      <c r="B53" s="20" t="s">
        <v>45</v>
      </c>
      <c r="C53" s="25" t="s">
        <v>150</v>
      </c>
      <c r="D53" s="22" t="s">
        <v>151</v>
      </c>
      <c r="E53" s="23" t="s">
        <v>70</v>
      </c>
      <c r="F53" s="2">
        <v>28</v>
      </c>
      <c r="G53" s="4"/>
      <c r="H53" s="24">
        <f t="shared" si="10"/>
        <v>0</v>
      </c>
      <c r="I53" s="24">
        <f t="shared" si="11"/>
        <v>0</v>
      </c>
    </row>
    <row r="54" spans="1:9" s="18" customFormat="1" x14ac:dyDescent="0.25">
      <c r="A54" s="11" t="s">
        <v>152</v>
      </c>
      <c r="B54" s="12" t="s">
        <v>30</v>
      </c>
      <c r="C54" s="13"/>
      <c r="D54" s="14" t="s">
        <v>153</v>
      </c>
      <c r="E54" s="15" t="s">
        <v>38</v>
      </c>
      <c r="F54" s="3">
        <v>0</v>
      </c>
      <c r="G54" s="16"/>
      <c r="H54" s="17"/>
      <c r="I54" s="17">
        <f>SUM(I55:I63)</f>
        <v>0</v>
      </c>
    </row>
    <row r="55" spans="1:9" ht="25.5" x14ac:dyDescent="0.25">
      <c r="A55" s="19" t="s">
        <v>154</v>
      </c>
      <c r="B55" s="20" t="s">
        <v>45</v>
      </c>
      <c r="C55" s="25" t="s">
        <v>155</v>
      </c>
      <c r="D55" s="22" t="s">
        <v>156</v>
      </c>
      <c r="E55" s="23" t="s">
        <v>35</v>
      </c>
      <c r="F55" s="2">
        <v>1</v>
      </c>
      <c r="G55" s="4"/>
      <c r="H55" s="24">
        <f t="shared" ref="H55:H63" si="12">ROUND(G55*(1+$H$7),2)</f>
        <v>0</v>
      </c>
      <c r="I55" s="24">
        <f t="shared" ref="I55:I63" si="13">ROUND(H55*F55,2)</f>
        <v>0</v>
      </c>
    </row>
    <row r="56" spans="1:9" ht="38.25" x14ac:dyDescent="0.25">
      <c r="A56" s="19" t="s">
        <v>157</v>
      </c>
      <c r="B56" s="20" t="s">
        <v>30</v>
      </c>
      <c r="C56" s="25" t="s">
        <v>158</v>
      </c>
      <c r="D56" s="22" t="s">
        <v>159</v>
      </c>
      <c r="E56" s="23" t="s">
        <v>35</v>
      </c>
      <c r="F56" s="2">
        <v>16</v>
      </c>
      <c r="G56" s="4"/>
      <c r="H56" s="24">
        <f t="shared" si="12"/>
        <v>0</v>
      </c>
      <c r="I56" s="24">
        <f t="shared" si="13"/>
        <v>0</v>
      </c>
    </row>
    <row r="57" spans="1:9" ht="51" x14ac:dyDescent="0.25">
      <c r="A57" s="19" t="s">
        <v>160</v>
      </c>
      <c r="B57" s="20" t="s">
        <v>30</v>
      </c>
      <c r="C57" s="25" t="s">
        <v>161</v>
      </c>
      <c r="D57" s="22" t="s">
        <v>162</v>
      </c>
      <c r="E57" s="23" t="s">
        <v>70</v>
      </c>
      <c r="F57" s="2">
        <v>116</v>
      </c>
      <c r="G57" s="4"/>
      <c r="H57" s="24">
        <f t="shared" si="12"/>
        <v>0</v>
      </c>
      <c r="I57" s="24">
        <f t="shared" si="13"/>
        <v>0</v>
      </c>
    </row>
    <row r="58" spans="1:9" ht="51" x14ac:dyDescent="0.25">
      <c r="A58" s="19" t="s">
        <v>163</v>
      </c>
      <c r="B58" s="20" t="s">
        <v>30</v>
      </c>
      <c r="C58" s="25" t="s">
        <v>164</v>
      </c>
      <c r="D58" s="22" t="s">
        <v>165</v>
      </c>
      <c r="E58" s="23" t="s">
        <v>35</v>
      </c>
      <c r="F58" s="2">
        <v>8</v>
      </c>
      <c r="G58" s="4"/>
      <c r="H58" s="24">
        <f t="shared" si="12"/>
        <v>0</v>
      </c>
      <c r="I58" s="24">
        <f t="shared" si="13"/>
        <v>0</v>
      </c>
    </row>
    <row r="59" spans="1:9" x14ac:dyDescent="0.25">
      <c r="A59" s="19" t="s">
        <v>166</v>
      </c>
      <c r="B59" s="20" t="s">
        <v>45</v>
      </c>
      <c r="C59" s="25" t="s">
        <v>167</v>
      </c>
      <c r="D59" s="22" t="s">
        <v>168</v>
      </c>
      <c r="E59" s="23" t="s">
        <v>35</v>
      </c>
      <c r="F59" s="2">
        <v>8</v>
      </c>
      <c r="G59" s="4"/>
      <c r="H59" s="24">
        <f t="shared" si="12"/>
        <v>0</v>
      </c>
      <c r="I59" s="24">
        <f t="shared" si="13"/>
        <v>0</v>
      </c>
    </row>
    <row r="60" spans="1:9" ht="51" x14ac:dyDescent="0.25">
      <c r="A60" s="19" t="s">
        <v>169</v>
      </c>
      <c r="B60" s="20" t="s">
        <v>30</v>
      </c>
      <c r="C60" s="25" t="s">
        <v>170</v>
      </c>
      <c r="D60" s="22" t="s">
        <v>171</v>
      </c>
      <c r="E60" s="23" t="s">
        <v>70</v>
      </c>
      <c r="F60" s="2">
        <v>300</v>
      </c>
      <c r="G60" s="4"/>
      <c r="H60" s="24">
        <f t="shared" si="12"/>
        <v>0</v>
      </c>
      <c r="I60" s="24">
        <f t="shared" si="13"/>
        <v>0</v>
      </c>
    </row>
    <row r="61" spans="1:9" ht="51" x14ac:dyDescent="0.25">
      <c r="A61" s="19" t="s">
        <v>172</v>
      </c>
      <c r="B61" s="20" t="s">
        <v>30</v>
      </c>
      <c r="C61" s="25" t="s">
        <v>173</v>
      </c>
      <c r="D61" s="22" t="s">
        <v>174</v>
      </c>
      <c r="E61" s="23" t="s">
        <v>70</v>
      </c>
      <c r="F61" s="2">
        <v>100</v>
      </c>
      <c r="G61" s="4"/>
      <c r="H61" s="24">
        <f t="shared" si="12"/>
        <v>0</v>
      </c>
      <c r="I61" s="24">
        <f t="shared" si="13"/>
        <v>0</v>
      </c>
    </row>
    <row r="62" spans="1:9" ht="25.5" x14ac:dyDescent="0.25">
      <c r="A62" s="19" t="s">
        <v>175</v>
      </c>
      <c r="B62" s="20" t="s">
        <v>45</v>
      </c>
      <c r="C62" s="25" t="s">
        <v>176</v>
      </c>
      <c r="D62" s="22" t="s">
        <v>177</v>
      </c>
      <c r="E62" s="23" t="s">
        <v>70</v>
      </c>
      <c r="F62" s="2">
        <v>100</v>
      </c>
      <c r="G62" s="4"/>
      <c r="H62" s="24">
        <f t="shared" si="12"/>
        <v>0</v>
      </c>
      <c r="I62" s="24">
        <f t="shared" si="13"/>
        <v>0</v>
      </c>
    </row>
    <row r="63" spans="1:9" x14ac:dyDescent="0.25">
      <c r="A63" s="19" t="s">
        <v>178</v>
      </c>
      <c r="B63" s="20" t="s">
        <v>45</v>
      </c>
      <c r="C63" s="25" t="s">
        <v>179</v>
      </c>
      <c r="D63" s="22" t="s">
        <v>180</v>
      </c>
      <c r="E63" s="23" t="s">
        <v>35</v>
      </c>
      <c r="F63" s="2">
        <v>10</v>
      </c>
      <c r="G63" s="4"/>
      <c r="H63" s="24">
        <f t="shared" si="12"/>
        <v>0</v>
      </c>
      <c r="I63" s="24">
        <f t="shared" si="13"/>
        <v>0</v>
      </c>
    </row>
    <row r="64" spans="1:9" s="18" customFormat="1" x14ac:dyDescent="0.25">
      <c r="A64" s="11" t="s">
        <v>181</v>
      </c>
      <c r="B64" s="12" t="s">
        <v>30</v>
      </c>
      <c r="C64" s="13"/>
      <c r="D64" s="14" t="s">
        <v>182</v>
      </c>
      <c r="E64" s="15" t="s">
        <v>38</v>
      </c>
      <c r="F64" s="3">
        <v>0</v>
      </c>
      <c r="G64" s="16"/>
      <c r="H64" s="17"/>
      <c r="I64" s="17">
        <f>SUM(I65:I79)</f>
        <v>0</v>
      </c>
    </row>
    <row r="65" spans="1:9" ht="25.5" x14ac:dyDescent="0.25">
      <c r="A65" s="19" t="s">
        <v>183</v>
      </c>
      <c r="B65" s="20" t="s">
        <v>45</v>
      </c>
      <c r="C65" s="25" t="s">
        <v>184</v>
      </c>
      <c r="D65" s="22" t="s">
        <v>185</v>
      </c>
      <c r="E65" s="23" t="s">
        <v>35</v>
      </c>
      <c r="F65" s="2">
        <v>1</v>
      </c>
      <c r="G65" s="4"/>
      <c r="H65" s="24">
        <f t="shared" ref="H65:H79" si="14">ROUND(G65*(1+$H$7),2)</f>
        <v>0</v>
      </c>
      <c r="I65" s="24">
        <f t="shared" ref="I65:I79" si="15">ROUND(H65*F65,2)</f>
        <v>0</v>
      </c>
    </row>
    <row r="66" spans="1:9" ht="25.5" x14ac:dyDescent="0.25">
      <c r="A66" s="19" t="s">
        <v>186</v>
      </c>
      <c r="B66" s="20" t="s">
        <v>45</v>
      </c>
      <c r="C66" s="25" t="s">
        <v>187</v>
      </c>
      <c r="D66" s="22" t="s">
        <v>188</v>
      </c>
      <c r="E66" s="23" t="s">
        <v>35</v>
      </c>
      <c r="F66" s="2">
        <v>1</v>
      </c>
      <c r="G66" s="4"/>
      <c r="H66" s="24">
        <f t="shared" si="14"/>
        <v>0</v>
      </c>
      <c r="I66" s="24">
        <f t="shared" si="15"/>
        <v>0</v>
      </c>
    </row>
    <row r="67" spans="1:9" ht="38.25" x14ac:dyDescent="0.25">
      <c r="A67" s="19" t="s">
        <v>189</v>
      </c>
      <c r="B67" s="20" t="s">
        <v>30</v>
      </c>
      <c r="C67" s="25" t="s">
        <v>190</v>
      </c>
      <c r="D67" s="22" t="s">
        <v>191</v>
      </c>
      <c r="E67" s="23" t="s">
        <v>35</v>
      </c>
      <c r="F67" s="2">
        <v>1</v>
      </c>
      <c r="G67" s="4"/>
      <c r="H67" s="24">
        <f t="shared" si="14"/>
        <v>0</v>
      </c>
      <c r="I67" s="24">
        <f t="shared" si="15"/>
        <v>0</v>
      </c>
    </row>
    <row r="68" spans="1:9" ht="51" x14ac:dyDescent="0.25">
      <c r="A68" s="19" t="s">
        <v>192</v>
      </c>
      <c r="B68" s="20" t="s">
        <v>30</v>
      </c>
      <c r="C68" s="25" t="s">
        <v>193</v>
      </c>
      <c r="D68" s="22" t="s">
        <v>194</v>
      </c>
      <c r="E68" s="23" t="s">
        <v>70</v>
      </c>
      <c r="F68" s="2">
        <v>3</v>
      </c>
      <c r="G68" s="4"/>
      <c r="H68" s="24">
        <f t="shared" si="14"/>
        <v>0</v>
      </c>
      <c r="I68" s="24">
        <f t="shared" si="15"/>
        <v>0</v>
      </c>
    </row>
    <row r="69" spans="1:9" ht="51" x14ac:dyDescent="0.25">
      <c r="A69" s="19" t="s">
        <v>195</v>
      </c>
      <c r="B69" s="20" t="s">
        <v>30</v>
      </c>
      <c r="C69" s="25" t="s">
        <v>196</v>
      </c>
      <c r="D69" s="22" t="s">
        <v>197</v>
      </c>
      <c r="E69" s="23" t="s">
        <v>70</v>
      </c>
      <c r="F69" s="2">
        <v>3</v>
      </c>
      <c r="G69" s="4"/>
      <c r="H69" s="24">
        <f t="shared" si="14"/>
        <v>0</v>
      </c>
      <c r="I69" s="24">
        <f t="shared" si="15"/>
        <v>0</v>
      </c>
    </row>
    <row r="70" spans="1:9" ht="38.25" x14ac:dyDescent="0.25">
      <c r="A70" s="19" t="s">
        <v>198</v>
      </c>
      <c r="B70" s="20" t="s">
        <v>30</v>
      </c>
      <c r="C70" s="25" t="s">
        <v>199</v>
      </c>
      <c r="D70" s="22" t="s">
        <v>200</v>
      </c>
      <c r="E70" s="23" t="s">
        <v>70</v>
      </c>
      <c r="F70" s="2">
        <v>18</v>
      </c>
      <c r="G70" s="4"/>
      <c r="H70" s="24">
        <f t="shared" si="14"/>
        <v>0</v>
      </c>
      <c r="I70" s="24">
        <f t="shared" si="15"/>
        <v>0</v>
      </c>
    </row>
    <row r="71" spans="1:9" ht="51" x14ac:dyDescent="0.25">
      <c r="A71" s="19" t="s">
        <v>201</v>
      </c>
      <c r="B71" s="20" t="s">
        <v>30</v>
      </c>
      <c r="C71" s="25" t="s">
        <v>202</v>
      </c>
      <c r="D71" s="22" t="s">
        <v>203</v>
      </c>
      <c r="E71" s="23" t="s">
        <v>35</v>
      </c>
      <c r="F71" s="2">
        <v>1</v>
      </c>
      <c r="G71" s="4"/>
      <c r="H71" s="24">
        <f t="shared" si="14"/>
        <v>0</v>
      </c>
      <c r="I71" s="24">
        <f t="shared" si="15"/>
        <v>0</v>
      </c>
    </row>
    <row r="72" spans="1:9" ht="51" x14ac:dyDescent="0.25">
      <c r="A72" s="19" t="s">
        <v>204</v>
      </c>
      <c r="B72" s="20" t="s">
        <v>30</v>
      </c>
      <c r="C72" s="25" t="s">
        <v>205</v>
      </c>
      <c r="D72" s="22" t="s">
        <v>206</v>
      </c>
      <c r="E72" s="23" t="s">
        <v>35</v>
      </c>
      <c r="F72" s="2">
        <v>1</v>
      </c>
      <c r="G72" s="4"/>
      <c r="H72" s="24">
        <f t="shared" si="14"/>
        <v>0</v>
      </c>
      <c r="I72" s="24">
        <f t="shared" si="15"/>
        <v>0</v>
      </c>
    </row>
    <row r="73" spans="1:9" ht="38.25" x14ac:dyDescent="0.25">
      <c r="A73" s="19" t="s">
        <v>207</v>
      </c>
      <c r="B73" s="20" t="s">
        <v>30</v>
      </c>
      <c r="C73" s="25" t="s">
        <v>208</v>
      </c>
      <c r="D73" s="22" t="s">
        <v>209</v>
      </c>
      <c r="E73" s="23" t="s">
        <v>70</v>
      </c>
      <c r="F73" s="2">
        <v>87</v>
      </c>
      <c r="G73" s="4"/>
      <c r="H73" s="24">
        <f t="shared" si="14"/>
        <v>0</v>
      </c>
      <c r="I73" s="24">
        <f t="shared" si="15"/>
        <v>0</v>
      </c>
    </row>
    <row r="74" spans="1:9" ht="25.5" x14ac:dyDescent="0.25">
      <c r="A74" s="19" t="s">
        <v>210</v>
      </c>
      <c r="B74" s="20" t="s">
        <v>45</v>
      </c>
      <c r="C74" s="25" t="s">
        <v>211</v>
      </c>
      <c r="D74" s="22" t="s">
        <v>212</v>
      </c>
      <c r="E74" s="23" t="s">
        <v>32</v>
      </c>
      <c r="F74" s="2">
        <v>2</v>
      </c>
      <c r="G74" s="4"/>
      <c r="H74" s="24">
        <f t="shared" si="14"/>
        <v>0</v>
      </c>
      <c r="I74" s="24">
        <f t="shared" si="15"/>
        <v>0</v>
      </c>
    </row>
    <row r="75" spans="1:9" ht="25.5" x14ac:dyDescent="0.25">
      <c r="A75" s="19" t="s">
        <v>213</v>
      </c>
      <c r="B75" s="20" t="s">
        <v>45</v>
      </c>
      <c r="C75" s="25" t="s">
        <v>214</v>
      </c>
      <c r="D75" s="22" t="s">
        <v>215</v>
      </c>
      <c r="E75" s="23" t="s">
        <v>33</v>
      </c>
      <c r="F75" s="2">
        <v>10.74</v>
      </c>
      <c r="G75" s="4"/>
      <c r="H75" s="24">
        <f t="shared" si="14"/>
        <v>0</v>
      </c>
      <c r="I75" s="24">
        <f t="shared" si="15"/>
        <v>0</v>
      </c>
    </row>
    <row r="76" spans="1:9" ht="25.5" x14ac:dyDescent="0.25">
      <c r="A76" s="19" t="s">
        <v>216</v>
      </c>
      <c r="B76" s="20" t="s">
        <v>45</v>
      </c>
      <c r="C76" s="25" t="s">
        <v>217</v>
      </c>
      <c r="D76" s="22" t="s">
        <v>218</v>
      </c>
      <c r="E76" s="23" t="s">
        <v>33</v>
      </c>
      <c r="F76" s="2">
        <v>8.2200000000000006</v>
      </c>
      <c r="G76" s="4"/>
      <c r="H76" s="24">
        <f t="shared" si="14"/>
        <v>0</v>
      </c>
      <c r="I76" s="24">
        <f t="shared" si="15"/>
        <v>0</v>
      </c>
    </row>
    <row r="77" spans="1:9" ht="25.5" x14ac:dyDescent="0.25">
      <c r="A77" s="19" t="s">
        <v>219</v>
      </c>
      <c r="B77" s="20" t="s">
        <v>45</v>
      </c>
      <c r="C77" s="25" t="s">
        <v>56</v>
      </c>
      <c r="D77" s="22" t="s">
        <v>57</v>
      </c>
      <c r="E77" s="23" t="s">
        <v>33</v>
      </c>
      <c r="F77" s="2">
        <v>3.16</v>
      </c>
      <c r="G77" s="4"/>
      <c r="H77" s="24">
        <f t="shared" si="14"/>
        <v>0</v>
      </c>
      <c r="I77" s="24">
        <f t="shared" si="15"/>
        <v>0</v>
      </c>
    </row>
    <row r="78" spans="1:9" ht="25.5" x14ac:dyDescent="0.25">
      <c r="A78" s="19" t="s">
        <v>220</v>
      </c>
      <c r="B78" s="20" t="s">
        <v>45</v>
      </c>
      <c r="C78" s="25" t="s">
        <v>221</v>
      </c>
      <c r="D78" s="22" t="s">
        <v>222</v>
      </c>
      <c r="E78" s="23" t="s">
        <v>34</v>
      </c>
      <c r="F78" s="2">
        <v>3.16</v>
      </c>
      <c r="G78" s="4"/>
      <c r="H78" s="24">
        <f t="shared" si="14"/>
        <v>0</v>
      </c>
      <c r="I78" s="24">
        <f t="shared" si="15"/>
        <v>0</v>
      </c>
    </row>
    <row r="79" spans="1:9" ht="38.25" x14ac:dyDescent="0.25">
      <c r="A79" s="19" t="s">
        <v>223</v>
      </c>
      <c r="B79" s="20" t="s">
        <v>30</v>
      </c>
      <c r="C79" s="25" t="s">
        <v>58</v>
      </c>
      <c r="D79" s="22" t="s">
        <v>59</v>
      </c>
      <c r="E79" s="23" t="s">
        <v>34</v>
      </c>
      <c r="F79" s="2">
        <v>13.59</v>
      </c>
      <c r="G79" s="4"/>
      <c r="H79" s="24">
        <f t="shared" si="14"/>
        <v>0</v>
      </c>
      <c r="I79" s="24">
        <f t="shared" si="15"/>
        <v>0</v>
      </c>
    </row>
    <row r="80" spans="1:9" s="18" customFormat="1" x14ac:dyDescent="0.25">
      <c r="A80" s="11" t="s">
        <v>224</v>
      </c>
      <c r="B80" s="12" t="s">
        <v>30</v>
      </c>
      <c r="C80" s="13"/>
      <c r="D80" s="14" t="s">
        <v>225</v>
      </c>
      <c r="E80" s="15" t="s">
        <v>38</v>
      </c>
      <c r="F80" s="3">
        <v>0</v>
      </c>
      <c r="G80" s="16"/>
      <c r="H80" s="17"/>
      <c r="I80" s="17">
        <f>SUM(I81:I83)</f>
        <v>0</v>
      </c>
    </row>
    <row r="81" spans="1:9" ht="25.5" x14ac:dyDescent="0.25">
      <c r="A81" s="19" t="s">
        <v>226</v>
      </c>
      <c r="B81" s="20" t="s">
        <v>45</v>
      </c>
      <c r="C81" s="25" t="s">
        <v>227</v>
      </c>
      <c r="D81" s="22" t="s">
        <v>228</v>
      </c>
      <c r="E81" s="23" t="s">
        <v>32</v>
      </c>
      <c r="F81" s="2">
        <v>112.46</v>
      </c>
      <c r="G81" s="4"/>
      <c r="H81" s="24">
        <f t="shared" ref="H81:H83" si="16">ROUND(G81*(1+$H$7),2)</f>
        <v>0</v>
      </c>
      <c r="I81" s="24">
        <f t="shared" ref="I81:I83" si="17">ROUND(H81*F81,2)</f>
        <v>0</v>
      </c>
    </row>
    <row r="82" spans="1:9" ht="63.75" x14ac:dyDescent="0.25">
      <c r="A82" s="19" t="s">
        <v>229</v>
      </c>
      <c r="B82" s="20" t="s">
        <v>30</v>
      </c>
      <c r="C82" s="25" t="s">
        <v>230</v>
      </c>
      <c r="D82" s="22" t="s">
        <v>231</v>
      </c>
      <c r="E82" s="23" t="s">
        <v>32</v>
      </c>
      <c r="F82" s="2">
        <v>224.96</v>
      </c>
      <c r="G82" s="4"/>
      <c r="H82" s="24">
        <f t="shared" si="16"/>
        <v>0</v>
      </c>
      <c r="I82" s="24">
        <f t="shared" si="17"/>
        <v>0</v>
      </c>
    </row>
    <row r="83" spans="1:9" ht="38.25" x14ac:dyDescent="0.25">
      <c r="A83" s="19" t="s">
        <v>232</v>
      </c>
      <c r="B83" s="20" t="s">
        <v>30</v>
      </c>
      <c r="C83" s="25" t="s">
        <v>233</v>
      </c>
      <c r="D83" s="22" t="s">
        <v>234</v>
      </c>
      <c r="E83" s="23" t="s">
        <v>32</v>
      </c>
      <c r="F83" s="2">
        <v>4.7300000000000004</v>
      </c>
      <c r="G83" s="4"/>
      <c r="H83" s="24">
        <f t="shared" si="16"/>
        <v>0</v>
      </c>
      <c r="I83" s="24">
        <f t="shared" si="17"/>
        <v>0</v>
      </c>
    </row>
    <row r="84" spans="1:9" s="18" customFormat="1" x14ac:dyDescent="0.25">
      <c r="A84" s="11" t="s">
        <v>235</v>
      </c>
      <c r="B84" s="12" t="s">
        <v>30</v>
      </c>
      <c r="C84" s="13"/>
      <c r="D84" s="14" t="s">
        <v>236</v>
      </c>
      <c r="E84" s="15" t="s">
        <v>38</v>
      </c>
      <c r="F84" s="3">
        <v>0</v>
      </c>
      <c r="G84" s="16"/>
      <c r="H84" s="17"/>
      <c r="I84" s="17">
        <f>SUM(I85:I92)</f>
        <v>0</v>
      </c>
    </row>
    <row r="85" spans="1:9" ht="25.5" x14ac:dyDescent="0.25">
      <c r="A85" s="19" t="s">
        <v>237</v>
      </c>
      <c r="B85" s="20" t="s">
        <v>45</v>
      </c>
      <c r="C85" s="25" t="s">
        <v>238</v>
      </c>
      <c r="D85" s="22" t="s">
        <v>239</v>
      </c>
      <c r="E85" s="23" t="s">
        <v>35</v>
      </c>
      <c r="F85" s="2">
        <v>5</v>
      </c>
      <c r="G85" s="4"/>
      <c r="H85" s="24">
        <f t="shared" ref="H85:H92" si="18">ROUND(G85*(1+$H$7),2)</f>
        <v>0</v>
      </c>
      <c r="I85" s="24">
        <f t="shared" ref="I85:I92" si="19">ROUND(H85*F85,2)</f>
        <v>0</v>
      </c>
    </row>
    <row r="86" spans="1:9" ht="25.5" x14ac:dyDescent="0.25">
      <c r="A86" s="19" t="s">
        <v>240</v>
      </c>
      <c r="B86" s="20" t="s">
        <v>45</v>
      </c>
      <c r="C86" s="25" t="s">
        <v>241</v>
      </c>
      <c r="D86" s="22" t="s">
        <v>242</v>
      </c>
      <c r="E86" s="23" t="s">
        <v>35</v>
      </c>
      <c r="F86" s="2">
        <v>5</v>
      </c>
      <c r="G86" s="4"/>
      <c r="H86" s="24">
        <f t="shared" si="18"/>
        <v>0</v>
      </c>
      <c r="I86" s="24">
        <f t="shared" si="19"/>
        <v>0</v>
      </c>
    </row>
    <row r="87" spans="1:9" x14ac:dyDescent="0.25">
      <c r="A87" s="19" t="s">
        <v>243</v>
      </c>
      <c r="B87" s="20" t="s">
        <v>45</v>
      </c>
      <c r="C87" s="25" t="s">
        <v>244</v>
      </c>
      <c r="D87" s="22" t="s">
        <v>245</v>
      </c>
      <c r="E87" s="23" t="s">
        <v>35</v>
      </c>
      <c r="F87" s="2">
        <v>30</v>
      </c>
      <c r="G87" s="4"/>
      <c r="H87" s="24">
        <f t="shared" si="18"/>
        <v>0</v>
      </c>
      <c r="I87" s="24">
        <f t="shared" si="19"/>
        <v>0</v>
      </c>
    </row>
    <row r="88" spans="1:9" ht="25.5" x14ac:dyDescent="0.25">
      <c r="A88" s="19" t="s">
        <v>246</v>
      </c>
      <c r="B88" s="20" t="s">
        <v>45</v>
      </c>
      <c r="C88" s="25" t="s">
        <v>247</v>
      </c>
      <c r="D88" s="22" t="s">
        <v>248</v>
      </c>
      <c r="E88" s="23" t="s">
        <v>35</v>
      </c>
      <c r="F88" s="2">
        <v>3</v>
      </c>
      <c r="G88" s="4"/>
      <c r="H88" s="24">
        <f t="shared" si="18"/>
        <v>0</v>
      </c>
      <c r="I88" s="24">
        <f t="shared" si="19"/>
        <v>0</v>
      </c>
    </row>
    <row r="89" spans="1:9" ht="25.5" x14ac:dyDescent="0.25">
      <c r="A89" s="19" t="s">
        <v>249</v>
      </c>
      <c r="B89" s="20" t="s">
        <v>65</v>
      </c>
      <c r="C89" s="25" t="s">
        <v>250</v>
      </c>
      <c r="D89" s="22" t="s">
        <v>251</v>
      </c>
      <c r="E89" s="23" t="s">
        <v>35</v>
      </c>
      <c r="F89" s="2">
        <v>4</v>
      </c>
      <c r="G89" s="4"/>
      <c r="H89" s="24">
        <f t="shared" si="18"/>
        <v>0</v>
      </c>
      <c r="I89" s="24">
        <f t="shared" si="19"/>
        <v>0</v>
      </c>
    </row>
    <row r="90" spans="1:9" x14ac:dyDescent="0.25">
      <c r="A90" s="19" t="s">
        <v>252</v>
      </c>
      <c r="B90" s="20" t="s">
        <v>45</v>
      </c>
      <c r="C90" s="25" t="s">
        <v>253</v>
      </c>
      <c r="D90" s="22" t="s">
        <v>254</v>
      </c>
      <c r="E90" s="23" t="s">
        <v>35</v>
      </c>
      <c r="F90" s="2">
        <v>3</v>
      </c>
      <c r="G90" s="4"/>
      <c r="H90" s="24">
        <f t="shared" si="18"/>
        <v>0</v>
      </c>
      <c r="I90" s="24">
        <f t="shared" si="19"/>
        <v>0</v>
      </c>
    </row>
    <row r="91" spans="1:9" ht="25.5" x14ac:dyDescent="0.25">
      <c r="A91" s="19" t="s">
        <v>255</v>
      </c>
      <c r="B91" s="20" t="s">
        <v>65</v>
      </c>
      <c r="C91" s="25" t="s">
        <v>256</v>
      </c>
      <c r="D91" s="22" t="s">
        <v>257</v>
      </c>
      <c r="E91" s="23" t="s">
        <v>35</v>
      </c>
      <c r="F91" s="2">
        <v>4</v>
      </c>
      <c r="G91" s="4"/>
      <c r="H91" s="24">
        <f t="shared" si="18"/>
        <v>0</v>
      </c>
      <c r="I91" s="24">
        <f t="shared" si="19"/>
        <v>0</v>
      </c>
    </row>
    <row r="92" spans="1:9" ht="25.5" x14ac:dyDescent="0.25">
      <c r="A92" s="19" t="s">
        <v>258</v>
      </c>
      <c r="B92" s="20" t="s">
        <v>45</v>
      </c>
      <c r="C92" s="25" t="s">
        <v>259</v>
      </c>
      <c r="D92" s="22" t="s">
        <v>260</v>
      </c>
      <c r="E92" s="23" t="s">
        <v>35</v>
      </c>
      <c r="F92" s="2">
        <v>1</v>
      </c>
      <c r="G92" s="4"/>
      <c r="H92" s="24">
        <f t="shared" si="18"/>
        <v>0</v>
      </c>
      <c r="I92" s="24">
        <f t="shared" si="19"/>
        <v>0</v>
      </c>
    </row>
    <row r="93" spans="1:9" s="18" customFormat="1" ht="25.5" x14ac:dyDescent="0.25">
      <c r="A93" s="11" t="s">
        <v>261</v>
      </c>
      <c r="B93" s="12" t="s">
        <v>45</v>
      </c>
      <c r="C93" s="13"/>
      <c r="D93" s="14" t="s">
        <v>262</v>
      </c>
      <c r="E93" s="15" t="s">
        <v>38</v>
      </c>
      <c r="F93" s="3">
        <v>0</v>
      </c>
      <c r="G93" s="16"/>
      <c r="H93" s="17"/>
      <c r="I93" s="17">
        <f>SUM(I94:I98)</f>
        <v>0</v>
      </c>
    </row>
    <row r="94" spans="1:9" ht="38.25" x14ac:dyDescent="0.25">
      <c r="A94" s="19" t="s">
        <v>263</v>
      </c>
      <c r="B94" s="20" t="s">
        <v>65</v>
      </c>
      <c r="C94" s="25" t="s">
        <v>264</v>
      </c>
      <c r="D94" s="22" t="s">
        <v>265</v>
      </c>
      <c r="E94" s="23" t="s">
        <v>35</v>
      </c>
      <c r="F94" s="2">
        <v>12</v>
      </c>
      <c r="G94" s="4"/>
      <c r="H94" s="24">
        <f t="shared" ref="H94:H98" si="20">ROUND(G94*(1+$H$7),2)</f>
        <v>0</v>
      </c>
      <c r="I94" s="24">
        <f t="shared" ref="I94:I98" si="21">ROUND(H94*F94,2)</f>
        <v>0</v>
      </c>
    </row>
    <row r="95" spans="1:9" ht="25.5" x14ac:dyDescent="0.25">
      <c r="A95" s="19" t="s">
        <v>266</v>
      </c>
      <c r="B95" s="20" t="s">
        <v>45</v>
      </c>
      <c r="C95" s="25" t="s">
        <v>267</v>
      </c>
      <c r="D95" s="22" t="s">
        <v>268</v>
      </c>
      <c r="E95" s="23" t="s">
        <v>70</v>
      </c>
      <c r="F95" s="2">
        <v>12</v>
      </c>
      <c r="G95" s="4"/>
      <c r="H95" s="24">
        <f t="shared" si="20"/>
        <v>0</v>
      </c>
      <c r="I95" s="24">
        <f t="shared" si="21"/>
        <v>0</v>
      </c>
    </row>
    <row r="96" spans="1:9" x14ac:dyDescent="0.25">
      <c r="A96" s="19" t="s">
        <v>269</v>
      </c>
      <c r="B96" s="20" t="s">
        <v>45</v>
      </c>
      <c r="C96" s="25" t="s">
        <v>270</v>
      </c>
      <c r="D96" s="22" t="s">
        <v>271</v>
      </c>
      <c r="E96" s="23" t="s">
        <v>70</v>
      </c>
      <c r="F96" s="2">
        <v>282.95</v>
      </c>
      <c r="G96" s="4"/>
      <c r="H96" s="24">
        <f t="shared" si="20"/>
        <v>0</v>
      </c>
      <c r="I96" s="24">
        <f t="shared" si="21"/>
        <v>0</v>
      </c>
    </row>
    <row r="97" spans="1:9" ht="38.25" x14ac:dyDescent="0.25">
      <c r="A97" s="19" t="s">
        <v>272</v>
      </c>
      <c r="B97" s="20" t="s">
        <v>30</v>
      </c>
      <c r="C97" s="25" t="s">
        <v>273</v>
      </c>
      <c r="D97" s="22" t="s">
        <v>274</v>
      </c>
      <c r="E97" s="23" t="s">
        <v>35</v>
      </c>
      <c r="F97" s="2">
        <v>12</v>
      </c>
      <c r="G97" s="4"/>
      <c r="H97" s="24">
        <f t="shared" si="20"/>
        <v>0</v>
      </c>
      <c r="I97" s="24">
        <f t="shared" si="21"/>
        <v>0</v>
      </c>
    </row>
    <row r="98" spans="1:9" ht="25.5" x14ac:dyDescent="0.25">
      <c r="A98" s="19" t="s">
        <v>275</v>
      </c>
      <c r="B98" s="20" t="s">
        <v>30</v>
      </c>
      <c r="C98" s="25" t="s">
        <v>276</v>
      </c>
      <c r="D98" s="22" t="s">
        <v>277</v>
      </c>
      <c r="E98" s="23" t="s">
        <v>35</v>
      </c>
      <c r="F98" s="2">
        <v>12</v>
      </c>
      <c r="G98" s="4"/>
      <c r="H98" s="24">
        <f t="shared" si="20"/>
        <v>0</v>
      </c>
      <c r="I98" s="24">
        <f t="shared" si="21"/>
        <v>0</v>
      </c>
    </row>
    <row r="99" spans="1:9" s="18" customFormat="1" x14ac:dyDescent="0.25">
      <c r="A99" s="11" t="s">
        <v>278</v>
      </c>
      <c r="B99" s="12" t="s">
        <v>30</v>
      </c>
      <c r="C99" s="13"/>
      <c r="D99" s="14" t="s">
        <v>279</v>
      </c>
      <c r="E99" s="15" t="s">
        <v>38</v>
      </c>
      <c r="F99" s="3">
        <v>0</v>
      </c>
      <c r="G99" s="16"/>
      <c r="H99" s="17"/>
      <c r="I99" s="17">
        <f>SUM(I100:I103)</f>
        <v>0</v>
      </c>
    </row>
    <row r="100" spans="1:9" ht="51" x14ac:dyDescent="0.25">
      <c r="A100" s="19" t="s">
        <v>280</v>
      </c>
      <c r="B100" s="20" t="s">
        <v>65</v>
      </c>
      <c r="C100" s="25" t="s">
        <v>281</v>
      </c>
      <c r="D100" s="22" t="s">
        <v>282</v>
      </c>
      <c r="E100" s="23" t="s">
        <v>283</v>
      </c>
      <c r="F100" s="2">
        <v>160</v>
      </c>
      <c r="G100" s="4"/>
      <c r="H100" s="24">
        <f t="shared" ref="H100:H103" si="22">ROUND(G100*(1+$H$7),2)</f>
        <v>0</v>
      </c>
      <c r="I100" s="24">
        <f t="shared" ref="I100:I103" si="23">ROUND(H100*F100,2)</f>
        <v>0</v>
      </c>
    </row>
    <row r="101" spans="1:9" ht="25.5" x14ac:dyDescent="0.25">
      <c r="A101" s="19" t="s">
        <v>284</v>
      </c>
      <c r="B101" s="20" t="s">
        <v>45</v>
      </c>
      <c r="C101" s="25" t="s">
        <v>285</v>
      </c>
      <c r="D101" s="22" t="s">
        <v>286</v>
      </c>
      <c r="E101" s="23" t="s">
        <v>35</v>
      </c>
      <c r="F101" s="2">
        <v>2</v>
      </c>
      <c r="G101" s="4"/>
      <c r="H101" s="24">
        <f t="shared" si="22"/>
        <v>0</v>
      </c>
      <c r="I101" s="24">
        <f t="shared" si="23"/>
        <v>0</v>
      </c>
    </row>
    <row r="102" spans="1:9" ht="25.5" x14ac:dyDescent="0.25">
      <c r="A102" s="19" t="s">
        <v>287</v>
      </c>
      <c r="B102" s="20" t="s">
        <v>45</v>
      </c>
      <c r="C102" s="25" t="s">
        <v>288</v>
      </c>
      <c r="D102" s="22" t="s">
        <v>289</v>
      </c>
      <c r="E102" s="23" t="s">
        <v>35</v>
      </c>
      <c r="F102" s="2">
        <v>2</v>
      </c>
      <c r="G102" s="4"/>
      <c r="H102" s="24">
        <f t="shared" si="22"/>
        <v>0</v>
      </c>
      <c r="I102" s="24">
        <f t="shared" si="23"/>
        <v>0</v>
      </c>
    </row>
    <row r="103" spans="1:9" ht="25.5" x14ac:dyDescent="0.25">
      <c r="A103" s="19" t="s">
        <v>290</v>
      </c>
      <c r="B103" s="20" t="s">
        <v>30</v>
      </c>
      <c r="C103" s="25" t="s">
        <v>291</v>
      </c>
      <c r="D103" s="22" t="s">
        <v>292</v>
      </c>
      <c r="E103" s="23" t="s">
        <v>70</v>
      </c>
      <c r="F103" s="2">
        <v>7.58</v>
      </c>
      <c r="G103" s="4"/>
      <c r="H103" s="24">
        <f t="shared" si="22"/>
        <v>0</v>
      </c>
      <c r="I103" s="24">
        <f t="shared" si="23"/>
        <v>0</v>
      </c>
    </row>
    <row r="104" spans="1:9" ht="15.75" thickBot="1" x14ac:dyDescent="0.3"/>
    <row r="105" spans="1:9" ht="15.75" thickBot="1" x14ac:dyDescent="0.3">
      <c r="H105" s="27" t="s">
        <v>36</v>
      </c>
      <c r="I105" s="28">
        <f>I11+I13+I21+I28+I35+I42+I54+I64+I80+I84+I93+I99</f>
        <v>0</v>
      </c>
    </row>
    <row r="111" spans="1:9" x14ac:dyDescent="0.2">
      <c r="B111" s="29" t="s">
        <v>15</v>
      </c>
      <c r="C111" s="40"/>
      <c r="D111" s="40"/>
      <c r="E111" s="30"/>
      <c r="F111" s="30"/>
      <c r="G111" s="30"/>
      <c r="H111" s="31"/>
      <c r="I111" s="32"/>
    </row>
    <row r="112" spans="1:9" ht="15.75" thickBot="1" x14ac:dyDescent="0.25">
      <c r="B112" s="30"/>
      <c r="C112" s="30"/>
      <c r="D112" s="30"/>
      <c r="E112" s="30"/>
      <c r="F112" s="33"/>
      <c r="G112" s="33"/>
      <c r="H112" s="34"/>
      <c r="I112" s="35"/>
    </row>
    <row r="113" spans="2:9" x14ac:dyDescent="0.2">
      <c r="B113" s="30"/>
      <c r="C113" s="30"/>
      <c r="D113" s="30"/>
      <c r="E113" s="30"/>
      <c r="F113" s="1"/>
      <c r="G113" s="30"/>
      <c r="H113" s="31"/>
      <c r="I113" s="32"/>
    </row>
    <row r="114" spans="2:9" x14ac:dyDescent="0.2">
      <c r="B114" s="30"/>
      <c r="C114" s="30"/>
      <c r="D114" s="30"/>
      <c r="E114" s="30"/>
      <c r="F114" s="1" t="s">
        <v>16</v>
      </c>
      <c r="G114" s="40"/>
      <c r="H114" s="40"/>
      <c r="I114" s="40"/>
    </row>
    <row r="115" spans="2:9" x14ac:dyDescent="0.2">
      <c r="B115" s="30"/>
      <c r="C115" s="30"/>
      <c r="D115" s="30"/>
      <c r="E115" s="30"/>
      <c r="F115" s="1" t="s">
        <v>17</v>
      </c>
      <c r="G115" s="41"/>
      <c r="H115" s="41"/>
      <c r="I115" s="41"/>
    </row>
  </sheetData>
  <sheetProtection selectLockedCells="1"/>
  <mergeCells count="11">
    <mergeCell ref="A7:F7"/>
    <mergeCell ref="A8:I8"/>
    <mergeCell ref="C111:D111"/>
    <mergeCell ref="G114:I114"/>
    <mergeCell ref="G115:I115"/>
    <mergeCell ref="A6:I6"/>
    <mergeCell ref="A1:I1"/>
    <mergeCell ref="B2:I2"/>
    <mergeCell ref="B3:I3"/>
    <mergeCell ref="A4:I4"/>
    <mergeCell ref="A5:I5"/>
  </mergeCells>
  <pageMargins left="0.51181102362204722" right="0.51181102362204722" top="0.78740157480314965" bottom="0.78740157480314965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PLANILHA EMPRESA</vt:lpstr>
      <vt:lpstr>'PLANILHA EMPRESA'!Títulos_de_Impressão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bentord</dc:creator>
  <cp:lastModifiedBy>bentord</cp:lastModifiedBy>
  <cp:lastPrinted>2021-10-22T18:10:29Z</cp:lastPrinted>
  <dcterms:created xsi:type="dcterms:W3CDTF">2019-12-02T17:32:59Z</dcterms:created>
  <dcterms:modified xsi:type="dcterms:W3CDTF">2021-10-22T18:10:30Z</dcterms:modified>
</cp:coreProperties>
</file>