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24090" windowHeight="12855"/>
  </bookViews>
  <sheets>
    <sheet name="PLANILHA UPA S.JOÃO" sheetId="5" r:id="rId1"/>
    <sheet name="BDI" sheetId="7" r:id="rId2"/>
    <sheet name="MEMORIA DE  CALCULO" sheetId="8" r:id="rId3"/>
    <sheet name="MEMORIA CALCULO UPA S.JOÃO" sheetId="4" r:id="rId4"/>
    <sheet name="COTAÇÕES" sheetId="9" r:id="rId5"/>
    <sheet name="COMPOSIÇÕES" sheetId="6" r:id="rId6"/>
    <sheet name=" SINAPI" sheetId="3" r:id="rId7"/>
  </sheets>
  <externalReferences>
    <externalReference r:id="rId8"/>
  </externalReferences>
  <definedNames>
    <definedName name="_xlnm._FilterDatabase" localSheetId="0" hidden="1">'PLANILHA UPA S.JOÃO'!$A$9:$I$256</definedName>
    <definedName name="_xlnm.Print_Area" localSheetId="1">BDI!$A$1:$G$40</definedName>
    <definedName name="_xlnm.Print_Area" localSheetId="5">COMPOSIÇÕES!$A$1:$G$74</definedName>
    <definedName name="_xlnm.Print_Area" localSheetId="4">COTAÇÕES!$A$1:$H$84</definedName>
    <definedName name="_xlnm.Print_Area" localSheetId="0">'PLANILHA UPA S.JOÃO'!$A$1:$I$257</definedName>
    <definedName name="Import.CR">[1]Dados!$G$8</definedName>
    <definedName name="Import.Município">[1]Dados!$G$7</definedName>
    <definedName name="Import.Proponente">[1]Dados!$G$6</definedName>
    <definedName name="_xlnm.Print_Titles" localSheetId="5">COMPOSIÇÕES!$1:$6</definedName>
    <definedName name="_xlnm.Print_Titles" localSheetId="4">COTAÇÕES!$1:$6</definedName>
    <definedName name="_xlnm.Print_Titles" localSheetId="0">'PLANILHA UPA S.JOÃO'!$1:$9</definedName>
  </definedNames>
  <calcPr calcId="145621"/>
</workbook>
</file>

<file path=xl/calcChain.xml><?xml version="1.0" encoding="utf-8"?>
<calcChain xmlns="http://schemas.openxmlformats.org/spreadsheetml/2006/main">
  <c r="F12" i="5" l="1"/>
  <c r="F16" i="5"/>
  <c r="F30" i="5"/>
  <c r="F36" i="5"/>
  <c r="F41" i="5"/>
  <c r="F42" i="5"/>
  <c r="F44" i="5"/>
  <c r="F49" i="5"/>
  <c r="F48" i="5"/>
  <c r="F50" i="5"/>
  <c r="F55" i="5"/>
  <c r="F99" i="5"/>
  <c r="F101" i="5"/>
  <c r="F122" i="5"/>
  <c r="F108" i="5"/>
  <c r="F112" i="5" s="1"/>
  <c r="F113" i="5" s="1"/>
  <c r="F114" i="5" s="1"/>
  <c r="F125" i="5"/>
  <c r="F161" i="5"/>
  <c r="F169" i="5"/>
  <c r="F209" i="5"/>
  <c r="F63" i="5"/>
  <c r="F65" i="5"/>
  <c r="F66" i="5"/>
  <c r="F68" i="5"/>
  <c r="F74" i="5"/>
  <c r="F80" i="5"/>
  <c r="F77" i="5" s="1"/>
  <c r="G12" i="5"/>
  <c r="G13" i="5"/>
  <c r="G14" i="5"/>
  <c r="H14" i="5" s="1"/>
  <c r="I14" i="5" s="1"/>
  <c r="G15" i="5"/>
  <c r="G16" i="5"/>
  <c r="H16" i="5" s="1"/>
  <c r="I16" i="5" s="1"/>
  <c r="E457" i="8"/>
  <c r="D18" i="9"/>
  <c r="E902" i="8"/>
  <c r="B878" i="8"/>
  <c r="B844" i="8"/>
  <c r="B806" i="8"/>
  <c r="E770" i="8"/>
  <c r="A709" i="8"/>
  <c r="A704" i="8"/>
  <c r="E610" i="8"/>
  <c r="E631" i="8" s="1"/>
  <c r="H568" i="8"/>
  <c r="E566" i="8" s="1"/>
  <c r="H563" i="8"/>
  <c r="H562" i="8"/>
  <c r="H561" i="8"/>
  <c r="H564" i="8" s="1"/>
  <c r="G149" i="5" s="1"/>
  <c r="H149" i="5" s="1"/>
  <c r="I149" i="5" s="1"/>
  <c r="E544" i="8"/>
  <c r="E530" i="8"/>
  <c r="E534" i="8"/>
  <c r="E525" i="8"/>
  <c r="E516" i="8"/>
  <c r="E497" i="8"/>
  <c r="E485" i="8"/>
  <c r="G478" i="8"/>
  <c r="H478" i="8"/>
  <c r="G477" i="8"/>
  <c r="H477" i="8"/>
  <c r="H476" i="8"/>
  <c r="H467" i="8"/>
  <c r="H466" i="8"/>
  <c r="H465" i="8"/>
  <c r="H464" i="8"/>
  <c r="G454" i="8"/>
  <c r="G453" i="8"/>
  <c r="G452" i="8"/>
  <c r="G451" i="8"/>
  <c r="G455" i="8"/>
  <c r="E449" i="8" s="1"/>
  <c r="G447" i="8"/>
  <c r="E442" i="8" s="1"/>
  <c r="G424" i="8"/>
  <c r="G423" i="8"/>
  <c r="G422" i="8"/>
  <c r="E420" i="8"/>
  <c r="E431" i="8"/>
  <c r="G413" i="8"/>
  <c r="G412" i="8"/>
  <c r="G411" i="8"/>
  <c r="G410" i="8"/>
  <c r="G409" i="8"/>
  <c r="G408" i="8"/>
  <c r="G407" i="8"/>
  <c r="G406" i="8"/>
  <c r="G405" i="8"/>
  <c r="G404" i="8"/>
  <c r="G403" i="8"/>
  <c r="G402" i="8"/>
  <c r="G414" i="8" s="1"/>
  <c r="F393" i="8"/>
  <c r="G393" i="8" s="1"/>
  <c r="E391" i="8" s="1"/>
  <c r="E383" i="8"/>
  <c r="A374" i="8"/>
  <c r="A353" i="8"/>
  <c r="E327" i="8"/>
  <c r="H324" i="8"/>
  <c r="H323" i="8"/>
  <c r="H325" i="8" s="1"/>
  <c r="E320" i="8" s="1"/>
  <c r="E313" i="8" s="1"/>
  <c r="G313" i="8" s="1"/>
  <c r="E310" i="8" s="1"/>
  <c r="G318" i="8"/>
  <c r="E315" i="8" s="1"/>
  <c r="G308" i="8"/>
  <c r="E305" i="8" s="1"/>
  <c r="G300" i="8"/>
  <c r="E297" i="8" s="1"/>
  <c r="H295" i="8"/>
  <c r="E290" i="8" s="1"/>
  <c r="G290" i="8" s="1"/>
  <c r="E287" i="8" s="1"/>
  <c r="E275" i="8"/>
  <c r="H270" i="8"/>
  <c r="E267" i="8"/>
  <c r="G265" i="8"/>
  <c r="H261" i="8"/>
  <c r="E258" i="8" s="1"/>
  <c r="G256" i="8"/>
  <c r="E254" i="8" s="1"/>
  <c r="G251" i="8"/>
  <c r="E249" i="8" s="1"/>
  <c r="E243" i="8"/>
  <c r="E238" i="8"/>
  <c r="G235" i="8"/>
  <c r="E232" i="8" s="1"/>
  <c r="H228" i="8"/>
  <c r="H227" i="8"/>
  <c r="H226" i="8"/>
  <c r="H229" i="8" s="1"/>
  <c r="E223" i="8" s="1"/>
  <c r="H225" i="8"/>
  <c r="H219" i="8"/>
  <c r="E216" i="8" s="1"/>
  <c r="E214" i="8"/>
  <c r="H214" i="8" s="1"/>
  <c r="E211" i="8" s="1"/>
  <c r="E203" i="8" s="1"/>
  <c r="H187" i="8"/>
  <c r="E184" i="8"/>
  <c r="G182" i="8"/>
  <c r="E180" i="8"/>
  <c r="E178" i="8"/>
  <c r="H178" i="8"/>
  <c r="E175" i="8" s="1"/>
  <c r="G173" i="8"/>
  <c r="E171" i="8" s="1"/>
  <c r="G167" i="8"/>
  <c r="E165" i="8" s="1"/>
  <c r="G162" i="8"/>
  <c r="E160" i="8" s="1"/>
  <c r="F35" i="5" s="1"/>
  <c r="G157" i="8"/>
  <c r="G156" i="8"/>
  <c r="G155" i="8"/>
  <c r="G154" i="8"/>
  <c r="G153" i="8"/>
  <c r="E146" i="8"/>
  <c r="D137" i="8"/>
  <c r="E129" i="8"/>
  <c r="A129" i="8"/>
  <c r="G126" i="8"/>
  <c r="G125" i="8"/>
  <c r="G127" i="8" s="1"/>
  <c r="E123" i="8" s="1"/>
  <c r="A123" i="8"/>
  <c r="G120" i="8"/>
  <c r="G121" i="8" s="1"/>
  <c r="E117" i="8" s="1"/>
  <c r="G119" i="8"/>
  <c r="E106" i="8"/>
  <c r="E94" i="8"/>
  <c r="E90" i="8"/>
  <c r="H87" i="8"/>
  <c r="H86" i="8"/>
  <c r="H85" i="8"/>
  <c r="H84" i="8"/>
  <c r="F84" i="8"/>
  <c r="H83" i="8"/>
  <c r="H88" i="8" s="1"/>
  <c r="E80" i="8" s="1"/>
  <c r="E71" i="8"/>
  <c r="H60" i="8"/>
  <c r="H59" i="8"/>
  <c r="H58" i="8"/>
  <c r="H57" i="8"/>
  <c r="H56" i="8"/>
  <c r="H55" i="8"/>
  <c r="H54" i="8"/>
  <c r="H53" i="8"/>
  <c r="H52" i="8"/>
  <c r="H51" i="8"/>
  <c r="H50" i="8"/>
  <c r="H49" i="8"/>
  <c r="H61" i="8"/>
  <c r="E45" i="8" s="1"/>
  <c r="F21" i="5" s="1"/>
  <c r="H43" i="8"/>
  <c r="F42" i="8"/>
  <c r="H42" i="8"/>
  <c r="H41" i="8"/>
  <c r="G33" i="8"/>
  <c r="E29" i="8" s="1"/>
  <c r="G26" i="8"/>
  <c r="G21" i="8"/>
  <c r="G16" i="8"/>
  <c r="E14" i="8" s="1"/>
  <c r="G11" i="8"/>
  <c r="E9" i="8" s="1"/>
  <c r="G69" i="6"/>
  <c r="G68" i="6" s="1"/>
  <c r="G234" i="5" s="1"/>
  <c r="H234" i="5" s="1"/>
  <c r="I234" i="5" s="1"/>
  <c r="G66" i="6"/>
  <c r="G65" i="6" s="1"/>
  <c r="G233" i="5" s="1"/>
  <c r="H233" i="5" s="1"/>
  <c r="I233" i="5" s="1"/>
  <c r="G63" i="6"/>
  <c r="G62" i="6"/>
  <c r="G232" i="5" s="1"/>
  <c r="H232" i="5" s="1"/>
  <c r="I232" i="5" s="1"/>
  <c r="G44" i="6"/>
  <c r="G43" i="6" s="1"/>
  <c r="G223" i="5" s="1"/>
  <c r="H223" i="5" s="1"/>
  <c r="I223" i="5" s="1"/>
  <c r="G41" i="6"/>
  <c r="G40" i="6"/>
  <c r="G37" i="6"/>
  <c r="G36" i="6"/>
  <c r="G35" i="6"/>
  <c r="G34" i="6"/>
  <c r="G31" i="6"/>
  <c r="G30" i="6"/>
  <c r="G29" i="6"/>
  <c r="G26" i="6"/>
  <c r="G25" i="6"/>
  <c r="G24" i="6"/>
  <c r="G23" i="6"/>
  <c r="G11" i="6"/>
  <c r="G18" i="6"/>
  <c r="G20" i="6"/>
  <c r="G19" i="6"/>
  <c r="G17" i="6"/>
  <c r="G16" i="6"/>
  <c r="G13" i="6"/>
  <c r="G12" i="6"/>
  <c r="G10" i="6"/>
  <c r="G9" i="6"/>
  <c r="H247" i="5"/>
  <c r="I247" i="5"/>
  <c r="C247" i="5"/>
  <c r="H246" i="5"/>
  <c r="I246" i="5" s="1"/>
  <c r="H245" i="5"/>
  <c r="I245" i="5" s="1"/>
  <c r="H244" i="5"/>
  <c r="I244" i="5" s="1"/>
  <c r="H216" i="5"/>
  <c r="I216" i="5" s="1"/>
  <c r="G215" i="5"/>
  <c r="H215" i="5" s="1"/>
  <c r="I215" i="5" s="1"/>
  <c r="H214" i="5"/>
  <c r="I214" i="5"/>
  <c r="H209" i="5"/>
  <c r="H191" i="5"/>
  <c r="I191" i="5" s="1"/>
  <c r="H172" i="5"/>
  <c r="I172" i="5" s="1"/>
  <c r="H171" i="5"/>
  <c r="H170" i="5"/>
  <c r="I170" i="5"/>
  <c r="H163" i="5"/>
  <c r="I163" i="5"/>
  <c r="H160" i="5"/>
  <c r="I160" i="5"/>
  <c r="G152" i="5"/>
  <c r="H152" i="5" s="1"/>
  <c r="I152" i="5" s="1"/>
  <c r="H150" i="5"/>
  <c r="H148" i="5"/>
  <c r="I148" i="5"/>
  <c r="G117" i="5"/>
  <c r="H117" i="5"/>
  <c r="H116" i="5"/>
  <c r="H107" i="5"/>
  <c r="I87" i="5"/>
  <c r="H33" i="5"/>
  <c r="I33" i="5" s="1"/>
  <c r="H32" i="5"/>
  <c r="H30" i="5"/>
  <c r="H29" i="5"/>
  <c r="I29" i="5" s="1"/>
  <c r="H21" i="5"/>
  <c r="A36" i="7"/>
  <c r="G32" i="7"/>
  <c r="F29" i="7"/>
  <c r="G26" i="7"/>
  <c r="G25" i="7"/>
  <c r="G24" i="7"/>
  <c r="G23" i="7"/>
  <c r="G22" i="7"/>
  <c r="F59" i="6"/>
  <c r="G59" i="6"/>
  <c r="G60" i="6"/>
  <c r="G58" i="6"/>
  <c r="G57" i="6"/>
  <c r="G56" i="6"/>
  <c r="G55" i="6"/>
  <c r="G54" i="6"/>
  <c r="G53" i="6"/>
  <c r="G52" i="6"/>
  <c r="G51" i="6"/>
  <c r="G50" i="6"/>
  <c r="G49" i="6"/>
  <c r="G48" i="6"/>
  <c r="G47" i="6"/>
  <c r="G74" i="6"/>
  <c r="G73" i="6"/>
  <c r="G72" i="6"/>
  <c r="G71" i="6" s="1"/>
  <c r="H252" i="5"/>
  <c r="H249" i="5"/>
  <c r="I249" i="5"/>
  <c r="H248" i="5"/>
  <c r="I248" i="5"/>
  <c r="H217" i="5"/>
  <c r="I217" i="5"/>
  <c r="H86" i="5"/>
  <c r="I86" i="5"/>
  <c r="B86" i="5"/>
  <c r="G253" i="5"/>
  <c r="H253" i="5" s="1"/>
  <c r="B252" i="5"/>
  <c r="C218" i="5"/>
  <c r="B217" i="5"/>
  <c r="B218" i="5"/>
  <c r="G94" i="5"/>
  <c r="H94" i="5" s="1"/>
  <c r="I94" i="5" s="1"/>
  <c r="G93" i="5"/>
  <c r="H93" i="5" s="1"/>
  <c r="I93" i="5" s="1"/>
  <c r="G92" i="5"/>
  <c r="H92" i="5" s="1"/>
  <c r="I92" i="5" s="1"/>
  <c r="G91" i="5"/>
  <c r="H91" i="5" s="1"/>
  <c r="I91" i="5" s="1"/>
  <c r="G90" i="5"/>
  <c r="H90" i="5" s="1"/>
  <c r="I90" i="5" s="1"/>
  <c r="H89" i="5"/>
  <c r="I89" i="5" s="1"/>
  <c r="G227" i="5"/>
  <c r="G111" i="5"/>
  <c r="G133" i="5"/>
  <c r="H133" i="5" s="1"/>
  <c r="K13" i="4"/>
  <c r="G87" i="4"/>
  <c r="H251" i="5"/>
  <c r="I251" i="5" s="1"/>
  <c r="B144" i="5"/>
  <c r="G144" i="5"/>
  <c r="H144" i="5" s="1"/>
  <c r="I144" i="5" s="1"/>
  <c r="G169" i="5"/>
  <c r="H169" i="5" s="1"/>
  <c r="O16" i="4"/>
  <c r="G122" i="5"/>
  <c r="H122" i="5" s="1"/>
  <c r="I122" i="5" s="1"/>
  <c r="G123" i="5"/>
  <c r="H123" i="5" s="1"/>
  <c r="B188" i="5"/>
  <c r="B189" i="5"/>
  <c r="H236" i="5"/>
  <c r="I236" i="5" s="1"/>
  <c r="H235" i="5"/>
  <c r="I235" i="5" s="1"/>
  <c r="G85" i="4"/>
  <c r="G58" i="5"/>
  <c r="H58" i="5" s="1"/>
  <c r="I58" i="5" s="1"/>
  <c r="G57" i="5"/>
  <c r="H57" i="5" s="1"/>
  <c r="I57" i="5" s="1"/>
  <c r="G124" i="5"/>
  <c r="H124" i="5" s="1"/>
  <c r="I124" i="5" s="1"/>
  <c r="G213" i="5"/>
  <c r="H213" i="5" s="1"/>
  <c r="I213" i="5" s="1"/>
  <c r="G212" i="5"/>
  <c r="H212" i="5" s="1"/>
  <c r="I212" i="5" s="1"/>
  <c r="G211" i="5"/>
  <c r="H211" i="5" s="1"/>
  <c r="I211" i="5" s="1"/>
  <c r="G210" i="5"/>
  <c r="H210" i="5" s="1"/>
  <c r="I210" i="5" s="1"/>
  <c r="H208" i="5"/>
  <c r="I208" i="5"/>
  <c r="G157" i="5"/>
  <c r="H157" i="5" s="1"/>
  <c r="I157" i="5" s="1"/>
  <c r="G156" i="5"/>
  <c r="H156" i="5" s="1"/>
  <c r="I156" i="5" s="1"/>
  <c r="H155" i="5"/>
  <c r="I155" i="5"/>
  <c r="G121" i="5"/>
  <c r="H121" i="5" s="1"/>
  <c r="I121" i="5" s="1"/>
  <c r="G125" i="5"/>
  <c r="H125" i="5" s="1"/>
  <c r="I125" i="5" s="1"/>
  <c r="G22" i="4"/>
  <c r="G141" i="5"/>
  <c r="H141" i="5" s="1"/>
  <c r="G140" i="5"/>
  <c r="H140" i="5" s="1"/>
  <c r="G139" i="5"/>
  <c r="H139" i="5" s="1"/>
  <c r="G137" i="5"/>
  <c r="H137" i="5" s="1"/>
  <c r="G136" i="5"/>
  <c r="H136" i="5" s="1"/>
  <c r="G44" i="5"/>
  <c r="H44" i="5" s="1"/>
  <c r="I44" i="5" s="1"/>
  <c r="G43" i="5"/>
  <c r="H43" i="5" s="1"/>
  <c r="G42" i="5"/>
  <c r="H42" i="5" s="1"/>
  <c r="I42" i="5" s="1"/>
  <c r="G68" i="5"/>
  <c r="H68" i="5" s="1"/>
  <c r="I68" i="5" s="1"/>
  <c r="G67" i="5"/>
  <c r="H67" i="5" s="1"/>
  <c r="G66" i="5"/>
  <c r="H66" i="5" s="1"/>
  <c r="I66" i="5" s="1"/>
  <c r="G78" i="5"/>
  <c r="H78" i="5" s="1"/>
  <c r="G80" i="5"/>
  <c r="H80" i="5" s="1"/>
  <c r="I80" i="5" s="1"/>
  <c r="G79" i="5"/>
  <c r="H79" i="5" s="1"/>
  <c r="G81" i="5"/>
  <c r="H81" i="5" s="1"/>
  <c r="I81" i="5" s="1"/>
  <c r="G77" i="5"/>
  <c r="H77" i="5" s="1"/>
  <c r="G59" i="5"/>
  <c r="G55" i="5"/>
  <c r="H55" i="5" s="1"/>
  <c r="I55" i="5" s="1"/>
  <c r="G53" i="5"/>
  <c r="H53" i="5" s="1"/>
  <c r="I53" i="5" s="1"/>
  <c r="G50" i="5"/>
  <c r="H50" i="5" s="1"/>
  <c r="I50" i="5" s="1"/>
  <c r="G49" i="5"/>
  <c r="H49" i="5" s="1"/>
  <c r="I49" i="5" s="1"/>
  <c r="G48" i="5"/>
  <c r="H48" i="5" s="1"/>
  <c r="I48" i="5" s="1"/>
  <c r="G47" i="5"/>
  <c r="H47" i="5" s="1"/>
  <c r="G46" i="5"/>
  <c r="H46" i="5" s="1"/>
  <c r="G45" i="5"/>
  <c r="H45" i="5" s="1"/>
  <c r="G41" i="5"/>
  <c r="H41" i="5" s="1"/>
  <c r="I41" i="5" s="1"/>
  <c r="G165" i="5"/>
  <c r="H165" i="5" s="1"/>
  <c r="I165" i="5" s="1"/>
  <c r="G162" i="5"/>
  <c r="H162" i="5" s="1"/>
  <c r="I162" i="5" s="1"/>
  <c r="G161" i="5"/>
  <c r="H161" i="5" s="1"/>
  <c r="I161" i="5" s="1"/>
  <c r="G102" i="5"/>
  <c r="H102" i="5" s="1"/>
  <c r="I102" i="5" s="1"/>
  <c r="G101" i="5"/>
  <c r="H101" i="5" s="1"/>
  <c r="I101" i="5" s="1"/>
  <c r="G100" i="5"/>
  <c r="H100" i="5" s="1"/>
  <c r="I100" i="5" s="1"/>
  <c r="G99" i="5"/>
  <c r="H99" i="5" s="1"/>
  <c r="I99" i="5" s="1"/>
  <c r="G98" i="5"/>
  <c r="H98" i="5" s="1"/>
  <c r="I98" i="5" s="1"/>
  <c r="F67" i="4"/>
  <c r="G67" i="4"/>
  <c r="G231" i="5"/>
  <c r="H231" i="5" s="1"/>
  <c r="I231" i="5" s="1"/>
  <c r="G230" i="5"/>
  <c r="H230" i="5" s="1"/>
  <c r="I230" i="5" s="1"/>
  <c r="G229" i="5"/>
  <c r="H229" i="5" s="1"/>
  <c r="I229" i="5" s="1"/>
  <c r="G228" i="5"/>
  <c r="H228" i="5" s="1"/>
  <c r="I228" i="5" s="1"/>
  <c r="G207" i="5"/>
  <c r="H207" i="5" s="1"/>
  <c r="I207" i="5" s="1"/>
  <c r="G206" i="5"/>
  <c r="H206" i="5" s="1"/>
  <c r="I206" i="5" s="1"/>
  <c r="G203" i="5"/>
  <c r="H203" i="5"/>
  <c r="I203" i="5" s="1"/>
  <c r="G202" i="5"/>
  <c r="H202" i="5" s="1"/>
  <c r="I202" i="5" s="1"/>
  <c r="G201" i="5"/>
  <c r="H201" i="5" s="1"/>
  <c r="I201" i="5" s="1"/>
  <c r="G200" i="5"/>
  <c r="H200" i="5" s="1"/>
  <c r="I200" i="5" s="1"/>
  <c r="G199" i="5"/>
  <c r="H199" i="5" s="1"/>
  <c r="I199" i="5" s="1"/>
  <c r="G198" i="5"/>
  <c r="H198" i="5" s="1"/>
  <c r="I198" i="5" s="1"/>
  <c r="G197" i="5"/>
  <c r="H197" i="5" s="1"/>
  <c r="I197" i="5" s="1"/>
  <c r="G196" i="5"/>
  <c r="H196" i="5" s="1"/>
  <c r="I196" i="5" s="1"/>
  <c r="G190" i="5"/>
  <c r="H190" i="5" s="1"/>
  <c r="I190" i="5" s="1"/>
  <c r="G186" i="5"/>
  <c r="H186" i="5" s="1"/>
  <c r="I186" i="5" s="1"/>
  <c r="G185" i="5"/>
  <c r="H185" i="5" s="1"/>
  <c r="I185" i="5" s="1"/>
  <c r="G184" i="5"/>
  <c r="H184" i="5" s="1"/>
  <c r="I184" i="5" s="1"/>
  <c r="G183" i="5"/>
  <c r="H183" i="5" s="1"/>
  <c r="I183" i="5" s="1"/>
  <c r="G182" i="5"/>
  <c r="H182" i="5" s="1"/>
  <c r="I182" i="5" s="1"/>
  <c r="G181" i="5"/>
  <c r="H181" i="5" s="1"/>
  <c r="I181" i="5" s="1"/>
  <c r="G180" i="5"/>
  <c r="H180" i="5" s="1"/>
  <c r="I180" i="5" s="1"/>
  <c r="G179" i="5"/>
  <c r="H179" i="5"/>
  <c r="I179" i="5" s="1"/>
  <c r="G178" i="5"/>
  <c r="H178" i="5" s="1"/>
  <c r="I178" i="5" s="1"/>
  <c r="G177" i="5"/>
  <c r="H177" i="5" s="1"/>
  <c r="I177" i="5" s="1"/>
  <c r="G176" i="5"/>
  <c r="H176" i="5" s="1"/>
  <c r="I176" i="5" s="1"/>
  <c r="G159" i="5"/>
  <c r="H159" i="5" s="1"/>
  <c r="I159" i="5" s="1"/>
  <c r="G158" i="5"/>
  <c r="H158" i="5" s="1"/>
  <c r="I158" i="5" s="1"/>
  <c r="G154" i="5"/>
  <c r="H154" i="5" s="1"/>
  <c r="I154" i="5" s="1"/>
  <c r="G153" i="5"/>
  <c r="H153" i="5" s="1"/>
  <c r="I153" i="5" s="1"/>
  <c r="G134" i="5"/>
  <c r="H134" i="5" s="1"/>
  <c r="G126" i="5"/>
  <c r="H126" i="5" s="1"/>
  <c r="I126" i="5" s="1"/>
  <c r="G115" i="5"/>
  <c r="H115" i="5" s="1"/>
  <c r="I115" i="5" s="1"/>
  <c r="G114" i="5"/>
  <c r="H114" i="5" s="1"/>
  <c r="I114" i="5" s="1"/>
  <c r="G113" i="5"/>
  <c r="H113" i="5" s="1"/>
  <c r="G112" i="5"/>
  <c r="H112" i="5" s="1"/>
  <c r="G108" i="5"/>
  <c r="H108" i="5" s="1"/>
  <c r="I108" i="5" s="1"/>
  <c r="G106" i="5"/>
  <c r="H106" i="5" s="1"/>
  <c r="G74" i="5"/>
  <c r="H74" i="5" s="1"/>
  <c r="I74" i="5" s="1"/>
  <c r="G73" i="5"/>
  <c r="H73" i="5" s="1"/>
  <c r="G72" i="5"/>
  <c r="H72" i="5"/>
  <c r="G71" i="5"/>
  <c r="H71" i="5" s="1"/>
  <c r="G70" i="5"/>
  <c r="H70" i="5" s="1"/>
  <c r="G69" i="5"/>
  <c r="H69" i="5" s="1"/>
  <c r="G65" i="5"/>
  <c r="H65" i="5" s="1"/>
  <c r="I65" i="5" s="1"/>
  <c r="G63" i="5"/>
  <c r="H63" i="5" s="1"/>
  <c r="I63" i="5" s="1"/>
  <c r="H36" i="5"/>
  <c r="G35" i="5"/>
  <c r="H35" i="5" s="1"/>
  <c r="G34" i="5"/>
  <c r="H34" i="5" s="1"/>
  <c r="I34" i="5" s="1"/>
  <c r="G27" i="5"/>
  <c r="H27" i="5" s="1"/>
  <c r="I27" i="5" s="1"/>
  <c r="G26" i="5"/>
  <c r="H26" i="5" s="1"/>
  <c r="I26" i="5" s="1"/>
  <c r="G25" i="5"/>
  <c r="H25" i="5" s="1"/>
  <c r="I25" i="5" s="1"/>
  <c r="G24" i="5"/>
  <c r="H24" i="5" s="1"/>
  <c r="I24" i="5" s="1"/>
  <c r="G23" i="5"/>
  <c r="H23" i="5" s="1"/>
  <c r="I23" i="5" s="1"/>
  <c r="G22" i="5"/>
  <c r="H22" i="5" s="1"/>
  <c r="I22" i="5" s="1"/>
  <c r="G20" i="5"/>
  <c r="H20" i="5" s="1"/>
  <c r="I20" i="5" s="1"/>
  <c r="H15" i="5"/>
  <c r="I15" i="5" s="1"/>
  <c r="H13" i="5"/>
  <c r="I13" i="5" s="1"/>
  <c r="H12" i="5"/>
  <c r="G19" i="5"/>
  <c r="G239" i="5"/>
  <c r="G222" i="5"/>
  <c r="G195" i="5"/>
  <c r="H77" i="4"/>
  <c r="H79" i="4" s="1"/>
  <c r="H80" i="4" s="1"/>
  <c r="K80" i="4" s="1"/>
  <c r="H76" i="4"/>
  <c r="K76" i="4"/>
  <c r="O71" i="4"/>
  <c r="O80" i="4"/>
  <c r="O79" i="4"/>
  <c r="O77" i="4"/>
  <c r="O76" i="4"/>
  <c r="O75" i="4"/>
  <c r="O73" i="4"/>
  <c r="O72" i="4"/>
  <c r="O70" i="4"/>
  <c r="O69" i="4"/>
  <c r="O65" i="4"/>
  <c r="O64" i="4"/>
  <c r="O63" i="4"/>
  <c r="O62" i="4"/>
  <c r="O61" i="4"/>
  <c r="O60" i="4"/>
  <c r="O59" i="4"/>
  <c r="O58" i="4"/>
  <c r="O51" i="4"/>
  <c r="O50" i="4"/>
  <c r="O49" i="4"/>
  <c r="O48" i="4"/>
  <c r="O46" i="4"/>
  <c r="O42" i="4"/>
  <c r="O39" i="4"/>
  <c r="O38" i="4"/>
  <c r="O37" i="4"/>
  <c r="O35" i="4"/>
  <c r="O33" i="4"/>
  <c r="O32" i="4"/>
  <c r="O31" i="4"/>
  <c r="O30" i="4"/>
  <c r="O29" i="4"/>
  <c r="O27" i="4"/>
  <c r="O26" i="4"/>
  <c r="O25" i="4"/>
  <c r="O24" i="4"/>
  <c r="O23" i="4"/>
  <c r="O22" i="4"/>
  <c r="O21" i="4"/>
  <c r="O20" i="4"/>
  <c r="O19" i="4"/>
  <c r="O18" i="4"/>
  <c r="O17" i="4"/>
  <c r="O15" i="4"/>
  <c r="O14" i="4"/>
  <c r="O13" i="4"/>
  <c r="O12" i="4"/>
  <c r="O10" i="4"/>
  <c r="O9" i="4"/>
  <c r="O7" i="4"/>
  <c r="K75" i="4"/>
  <c r="K64" i="4"/>
  <c r="K62" i="4"/>
  <c r="K58" i="4"/>
  <c r="K48" i="4"/>
  <c r="K47" i="4"/>
  <c r="K45" i="4"/>
  <c r="K44" i="4"/>
  <c r="K43" i="4"/>
  <c r="K42" i="4"/>
  <c r="K41" i="4"/>
  <c r="K40" i="4"/>
  <c r="K38" i="4"/>
  <c r="K37" i="4"/>
  <c r="K36" i="4"/>
  <c r="K35" i="4"/>
  <c r="K34" i="4"/>
  <c r="K33" i="4"/>
  <c r="K32" i="4"/>
  <c r="K31" i="4"/>
  <c r="K30" i="4"/>
  <c r="K29" i="4"/>
  <c r="K27" i="4"/>
  <c r="K22" i="4"/>
  <c r="K20" i="4"/>
  <c r="K19" i="4"/>
  <c r="K18" i="4"/>
  <c r="K17" i="4"/>
  <c r="K16" i="4"/>
  <c r="K15" i="4"/>
  <c r="K14" i="4"/>
  <c r="K12" i="4"/>
  <c r="K9" i="4"/>
  <c r="K7" i="4"/>
  <c r="M34" i="4"/>
  <c r="O34" i="4"/>
  <c r="M28" i="4"/>
  <c r="O28" i="4"/>
  <c r="M8" i="4"/>
  <c r="O8" i="4"/>
  <c r="H65" i="4"/>
  <c r="H67" i="4" s="1"/>
  <c r="K67" i="4" s="1"/>
  <c r="H63" i="4"/>
  <c r="K63" i="4"/>
  <c r="H59" i="4"/>
  <c r="H60" i="4" s="1"/>
  <c r="K59" i="4"/>
  <c r="D80" i="4"/>
  <c r="F59" i="4"/>
  <c r="F60" i="4"/>
  <c r="D59" i="4"/>
  <c r="H28" i="4"/>
  <c r="K28" i="4"/>
  <c r="H10" i="4"/>
  <c r="K10" i="4" s="1"/>
  <c r="H49" i="4"/>
  <c r="K49" i="4"/>
  <c r="H39" i="4"/>
  <c r="K39" i="4" s="1"/>
  <c r="H23" i="4"/>
  <c r="K23" i="4"/>
  <c r="H11" i="4"/>
  <c r="K11" i="4" s="1"/>
  <c r="H8" i="4"/>
  <c r="K8" i="4"/>
  <c r="G18" i="4"/>
  <c r="F51" i="4"/>
  <c r="F49" i="4"/>
  <c r="F39" i="4"/>
  <c r="F36" i="4"/>
  <c r="F34" i="4"/>
  <c r="F25" i="4"/>
  <c r="F10" i="4"/>
  <c r="F8" i="4"/>
  <c r="F55" i="4" s="1"/>
  <c r="F123" i="5" s="1"/>
  <c r="D49" i="4"/>
  <c r="G47" i="4"/>
  <c r="D34" i="4"/>
  <c r="A34" i="4"/>
  <c r="F23" i="4"/>
  <c r="D23" i="4"/>
  <c r="G23" i="4"/>
  <c r="G86" i="4"/>
  <c r="G78" i="4"/>
  <c r="G77" i="4"/>
  <c r="G76" i="4"/>
  <c r="G75" i="4"/>
  <c r="G74" i="4"/>
  <c r="G73" i="4"/>
  <c r="G72" i="4"/>
  <c r="G71" i="4"/>
  <c r="G70" i="4"/>
  <c r="G69" i="4"/>
  <c r="G68" i="4"/>
  <c r="G66" i="4"/>
  <c r="G58" i="4"/>
  <c r="G49" i="4"/>
  <c r="G48" i="4"/>
  <c r="G45" i="4"/>
  <c r="G44" i="4"/>
  <c r="G43" i="4"/>
  <c r="G42" i="4"/>
  <c r="G41" i="4"/>
  <c r="G40" i="4"/>
  <c r="G39" i="4"/>
  <c r="G38" i="4"/>
  <c r="G37" i="4"/>
  <c r="G35" i="4"/>
  <c r="G32" i="4"/>
  <c r="G31" i="4"/>
  <c r="G30" i="4"/>
  <c r="G29" i="4"/>
  <c r="G28" i="4"/>
  <c r="G27" i="4"/>
  <c r="G25" i="4"/>
  <c r="G24" i="4"/>
  <c r="G20" i="4"/>
  <c r="G19" i="4"/>
  <c r="G17" i="4"/>
  <c r="G16" i="4"/>
  <c r="G15" i="4"/>
  <c r="G14" i="4"/>
  <c r="G13" i="4"/>
  <c r="G12" i="4"/>
  <c r="G9" i="4"/>
  <c r="G55" i="4" s="1"/>
  <c r="G255" i="5"/>
  <c r="G226" i="5"/>
  <c r="G175" i="5"/>
  <c r="G151" i="5"/>
  <c r="H151" i="5" s="1"/>
  <c r="I151" i="5" s="1"/>
  <c r="G147" i="5"/>
  <c r="H24" i="4"/>
  <c r="H25" i="4" s="1"/>
  <c r="K25" i="4" s="1"/>
  <c r="K24" i="4"/>
  <c r="H46" i="4"/>
  <c r="H50" i="4" s="1"/>
  <c r="K50" i="4" s="1"/>
  <c r="M11" i="4"/>
  <c r="O11" i="4"/>
  <c r="H21" i="4"/>
  <c r="K21" i="4" s="1"/>
  <c r="M36" i="4"/>
  <c r="O36" i="4"/>
  <c r="G88" i="4"/>
  <c r="F133" i="5" s="1"/>
  <c r="F134" i="5" s="1"/>
  <c r="K46" i="4"/>
  <c r="H51" i="4"/>
  <c r="K51" i="4"/>
  <c r="O55" i="4"/>
  <c r="F61" i="4"/>
  <c r="F62" i="4" s="1"/>
  <c r="K79" i="4"/>
  <c r="F63" i="4"/>
  <c r="I107" i="5"/>
  <c r="F46" i="5"/>
  <c r="F45" i="5"/>
  <c r="F47" i="5"/>
  <c r="F43" i="5"/>
  <c r="F139" i="5"/>
  <c r="F140" i="5" s="1"/>
  <c r="I150" i="5"/>
  <c r="I117" i="5"/>
  <c r="I116" i="5"/>
  <c r="I32" i="5"/>
  <c r="I12" i="5"/>
  <c r="I30" i="5"/>
  <c r="I36" i="5"/>
  <c r="G431" i="8"/>
  <c r="E429" i="8"/>
  <c r="E440" i="8"/>
  <c r="H44" i="8"/>
  <c r="E38" i="8" s="1"/>
  <c r="E152" i="8" s="1"/>
  <c r="G152" i="8" s="1"/>
  <c r="G158" i="8" s="1"/>
  <c r="E150" i="8" s="1"/>
  <c r="F418" i="8"/>
  <c r="G418" i="8" s="1"/>
  <c r="E416" i="8"/>
  <c r="F107" i="5" s="1"/>
  <c r="E400" i="8"/>
  <c r="F106" i="5" s="1"/>
  <c r="E209" i="8"/>
  <c r="G209" i="8" s="1"/>
  <c r="E206" i="8" s="1"/>
  <c r="E193" i="8"/>
  <c r="G193" i="8"/>
  <c r="E190" i="8" s="1"/>
  <c r="E198" i="8"/>
  <c r="G198" i="8" s="1"/>
  <c r="E195" i="8" s="1"/>
  <c r="G203" i="8"/>
  <c r="E200" i="8"/>
  <c r="G479" i="8"/>
  <c r="G480" i="8" s="1"/>
  <c r="G142" i="5"/>
  <c r="H142" i="5" s="1"/>
  <c r="I142" i="5" s="1"/>
  <c r="G22" i="6"/>
  <c r="G164" i="5" s="1"/>
  <c r="H164" i="5" s="1"/>
  <c r="I164" i="5" s="1"/>
  <c r="G28" i="6"/>
  <c r="G192" i="5"/>
  <c r="H192" i="5" s="1"/>
  <c r="I192" i="5" s="1"/>
  <c r="G33" i="6"/>
  <c r="G204" i="5" s="1"/>
  <c r="H204" i="5" s="1"/>
  <c r="I204" i="5" s="1"/>
  <c r="G39" i="6"/>
  <c r="G205" i="5" s="1"/>
  <c r="H205" i="5" s="1"/>
  <c r="I205" i="5" s="1"/>
  <c r="G8" i="6"/>
  <c r="G83" i="5" s="1"/>
  <c r="H83" i="5" s="1"/>
  <c r="I83" i="5" s="1"/>
  <c r="G15" i="6"/>
  <c r="G84" i="5"/>
  <c r="H84" i="5" s="1"/>
  <c r="I84" i="5" s="1"/>
  <c r="G46" i="6"/>
  <c r="G224" i="5" s="1"/>
  <c r="H224" i="5" s="1"/>
  <c r="I224" i="5" s="1"/>
  <c r="I225" i="5" s="1"/>
  <c r="I169" i="5"/>
  <c r="I77" i="5"/>
  <c r="I209" i="5"/>
  <c r="I21" i="5"/>
  <c r="H28" i="5"/>
  <c r="I28" i="5" s="1"/>
  <c r="H85" i="5"/>
  <c r="I85" i="5" s="1"/>
  <c r="H250" i="5"/>
  <c r="I250" i="5" s="1"/>
  <c r="G240" i="5"/>
  <c r="H240" i="5" s="1"/>
  <c r="I240" i="5" s="1"/>
  <c r="I241" i="5" s="1"/>
  <c r="H131" i="5"/>
  <c r="H187" i="5"/>
  <c r="I187" i="5"/>
  <c r="H188" i="5"/>
  <c r="I188" i="5" s="1"/>
  <c r="H189" i="5"/>
  <c r="I189" i="5"/>
  <c r="H219" i="5"/>
  <c r="I219" i="5" s="1"/>
  <c r="G218" i="5"/>
  <c r="H218" i="5"/>
  <c r="I218" i="5"/>
  <c r="G440" i="8"/>
  <c r="E438" i="8"/>
  <c r="E435" i="8"/>
  <c r="G435" i="8" s="1"/>
  <c r="E433" i="8" s="1"/>
  <c r="H480" i="8"/>
  <c r="G481" i="8"/>
  <c r="K55" i="4" l="1"/>
  <c r="F82" i="4"/>
  <c r="F252" i="5" s="1"/>
  <c r="H26" i="4"/>
  <c r="K26" i="4" s="1"/>
  <c r="D60" i="4"/>
  <c r="G59" i="4"/>
  <c r="H479" i="8"/>
  <c r="H484" i="8" s="1"/>
  <c r="E474" i="8" s="1"/>
  <c r="F64" i="4"/>
  <c r="F65" i="4" s="1"/>
  <c r="H69" i="4"/>
  <c r="K65" i="4"/>
  <c r="K60" i="4"/>
  <c r="H61" i="4"/>
  <c r="K61" i="4" s="1"/>
  <c r="K77" i="4"/>
  <c r="I106" i="5"/>
  <c r="I109" i="5" s="1"/>
  <c r="G482" i="8"/>
  <c r="H482" i="8" s="1"/>
  <c r="H481" i="8"/>
  <c r="F171" i="5"/>
  <c r="I171" i="5" s="1"/>
  <c r="I173" i="5" s="1"/>
  <c r="F141" i="5"/>
  <c r="O82" i="4"/>
  <c r="I141" i="5"/>
  <c r="I35" i="5"/>
  <c r="I103" i="5"/>
  <c r="I45" i="5"/>
  <c r="I133" i="5"/>
  <c r="E292" i="8"/>
  <c r="F79" i="5"/>
  <c r="I79" i="5" s="1"/>
  <c r="I46" i="5"/>
  <c r="I43" i="5"/>
  <c r="I139" i="5"/>
  <c r="I123" i="5"/>
  <c r="F78" i="5"/>
  <c r="I78" i="5" s="1"/>
  <c r="I112" i="5"/>
  <c r="I118" i="5" s="1"/>
  <c r="I113" i="5"/>
  <c r="I47" i="5"/>
  <c r="I140" i="5"/>
  <c r="I193" i="5"/>
  <c r="I59" i="5"/>
  <c r="I134" i="5"/>
  <c r="I17" i="5"/>
  <c r="I237" i="5"/>
  <c r="I166" i="5"/>
  <c r="I127" i="5"/>
  <c r="I37" i="5"/>
  <c r="I220" i="5"/>
  <c r="F253" i="5" l="1"/>
  <c r="I253" i="5" s="1"/>
  <c r="I254" i="5" s="1"/>
  <c r="I252" i="5"/>
  <c r="F73" i="5"/>
  <c r="E282" i="8"/>
  <c r="E285" i="8"/>
  <c r="G285" i="8" s="1"/>
  <c r="H70" i="4"/>
  <c r="K69" i="4"/>
  <c r="G60" i="4"/>
  <c r="D61" i="4"/>
  <c r="G61" i="4" l="1"/>
  <c r="D62" i="4"/>
  <c r="D63" i="4" s="1"/>
  <c r="D64" i="4" s="1"/>
  <c r="K70" i="4"/>
  <c r="H71" i="4"/>
  <c r="F67" i="5"/>
  <c r="I67" i="5" s="1"/>
  <c r="F69" i="5"/>
  <c r="I69" i="5" s="1"/>
  <c r="F70" i="5"/>
  <c r="I70" i="5" s="1"/>
  <c r="I73" i="5"/>
  <c r="F71" i="5"/>
  <c r="I71" i="5" s="1"/>
  <c r="F72" i="5"/>
  <c r="I72" i="5" s="1"/>
  <c r="G64" i="4" l="1"/>
  <c r="G82" i="4" s="1"/>
  <c r="F131" i="5" s="1"/>
  <c r="I131" i="5" s="1"/>
  <c r="D65" i="4"/>
  <c r="G65" i="4" s="1"/>
  <c r="I95" i="5"/>
  <c r="H72" i="4"/>
  <c r="K71" i="4"/>
  <c r="K82" i="4" l="1"/>
  <c r="F136" i="5" s="1"/>
  <c r="K72" i="4"/>
  <c r="H73" i="4"/>
  <c r="K73" i="4" s="1"/>
  <c r="F137" i="5" l="1"/>
  <c r="I137" i="5" s="1"/>
  <c r="I136" i="5"/>
  <c r="I145" i="5" s="1"/>
  <c r="I256" i="5" s="1"/>
  <c r="G31" i="7" l="1"/>
  <c r="F31" i="7"/>
  <c r="F32" i="7"/>
</calcChain>
</file>

<file path=xl/sharedStrings.xml><?xml version="1.0" encoding="utf-8"?>
<sst xmlns="http://schemas.openxmlformats.org/spreadsheetml/2006/main" count="14471" uniqueCount="9275">
  <si>
    <t>DESCRICAO DA COMPOSICAO</t>
  </si>
  <si>
    <t>M</t>
  </si>
  <si>
    <t>3,61</t>
  </si>
  <si>
    <t>4,31</t>
  </si>
  <si>
    <t>7,12</t>
  </si>
  <si>
    <t>9,12</t>
  </si>
  <si>
    <t>20,27</t>
  </si>
  <si>
    <t>10,75</t>
  </si>
  <si>
    <t>12,71</t>
  </si>
  <si>
    <t>13,70</t>
  </si>
  <si>
    <t>14,57</t>
  </si>
  <si>
    <t>61,20</t>
  </si>
  <si>
    <t>21,91</t>
  </si>
  <si>
    <t>UN</t>
  </si>
  <si>
    <t>51,32</t>
  </si>
  <si>
    <t>5,58</t>
  </si>
  <si>
    <t>5,88</t>
  </si>
  <si>
    <t>3,58</t>
  </si>
  <si>
    <t>5,90</t>
  </si>
  <si>
    <t>6,49</t>
  </si>
  <si>
    <t>7,96</t>
  </si>
  <si>
    <t>8,55</t>
  </si>
  <si>
    <t>9,14</t>
  </si>
  <si>
    <t>9,73</t>
  </si>
  <si>
    <t>20,99</t>
  </si>
  <si>
    <t>15,21</t>
  </si>
  <si>
    <t>0,87</t>
  </si>
  <si>
    <t>19,35</t>
  </si>
  <si>
    <t>1,95</t>
  </si>
  <si>
    <t>31,52</t>
  </si>
  <si>
    <t>9,01</t>
  </si>
  <si>
    <t>10,83</t>
  </si>
  <si>
    <t>18,46</t>
  </si>
  <si>
    <t>16,87</t>
  </si>
  <si>
    <t>49,32</t>
  </si>
  <si>
    <t>80,62</t>
  </si>
  <si>
    <t>KG</t>
  </si>
  <si>
    <t>216,05</t>
  </si>
  <si>
    <t>63,68</t>
  </si>
  <si>
    <t>30,64</t>
  </si>
  <si>
    <t>36,79</t>
  </si>
  <si>
    <t>41,69</t>
  </si>
  <si>
    <t>7,72</t>
  </si>
  <si>
    <t>9,89</t>
  </si>
  <si>
    <t>26,13</t>
  </si>
  <si>
    <t>46,95</t>
  </si>
  <si>
    <t>FECHAMENTO DE CONSTRUÇÃO TEMPORÁRIA EM CHAPA DE MADEIRA COMPENSADA E=10MM, COM REAPROVEITAMENTO DE 2X.</t>
  </si>
  <si>
    <t>M2</t>
  </si>
  <si>
    <t>93181</t>
  </si>
  <si>
    <t>FECHAMENTO TEMPORÁRIO EM CHAPA DE MADEIRA COMPENSADA E=12MM, COM REAPROVEITAMENTO 1,5X</t>
  </si>
  <si>
    <t>EXECUÇÃO DE ESCRITÓRIO EM CANTEIRO DE OBRA EM ALVENARIA, NÃO INCLUSO MOBILIÁRIO E EQUIPAMENTOS. AF_02/2016</t>
  </si>
  <si>
    <t>774,51</t>
  </si>
  <si>
    <t>EXECUÇÃO DE ESCRITÓRIO EM CANTEIRO DE OBRA EM CHAPA DE MADEIRA COMPENSADA, NÃO INCLUSO MOBILIÁRIO E EQUIPAMENTOS. AF_02/2016</t>
  </si>
  <si>
    <t>592,08</t>
  </si>
  <si>
    <t>93208</t>
  </si>
  <si>
    <t>EXECUÇÃO DE ALMOXARIFADO EM CANTEIRO DE OBRA EM CHAPA DE MADEIRA COMPENSADA, INCLUSO PRATELEIRAS. AF_02/2016</t>
  </si>
  <si>
    <t>422,40</t>
  </si>
  <si>
    <t>93209</t>
  </si>
  <si>
    <t>EXECUÇÃO DE ALMOXARIFADO EM CANTEIRO DE OBRA EM ALVENARIA, INCLUSO PRATELEIRAS. AF_02/2016</t>
  </si>
  <si>
    <t>582,63</t>
  </si>
  <si>
    <t>93210</t>
  </si>
  <si>
    <t>EXECUÇÃO DE REFEITÓRIO EM CANTEIRO DE OBRA EM CHAPA DE MADEIRA COMPENSADA, NÃO INCLUSO MOBILIÁRIO E EQUIPAMENTOS. AF_02/2016</t>
  </si>
  <si>
    <t>343,91</t>
  </si>
  <si>
    <t>93211</t>
  </si>
  <si>
    <t>EXECUÇÃO DE REFEITÓRIO EM CANTEIRO DE OBRA EM ALVENARIA, NÃO INCLUSO MOBILIÁRIO E EQUIPAMENTOS. AF_02/2016</t>
  </si>
  <si>
    <t>372,61</t>
  </si>
  <si>
    <t>EXECUÇÃO DE SANITÁRIO E VESTIÁRIO EM CANTEIRO DE OBRA EM CHAPA DE MADEIRA COMPENSADA, NÃO INCLUSO MOBILIÁRIO. AF_02/2016</t>
  </si>
  <si>
    <t>569,20</t>
  </si>
  <si>
    <t>93213</t>
  </si>
  <si>
    <t>EXECUÇÃO DE SANITÁRIO E VESTIÁRIO EM CANTEIRO DE OBRA EM ALVENARIA, NÃO INCLUSO MOBILIÁRIO. AF_02/2016</t>
  </si>
  <si>
    <t>704,54</t>
  </si>
  <si>
    <t>93214</t>
  </si>
  <si>
    <t>EXECUÇÃO DE RESERVATÓRIO ELEVADO DE ÁGUA (1000 LITROS) EM CANTEIRO DE OBRA, APOIADO EM ESTRUTURA DE MADEIRA. AF_02/2016</t>
  </si>
  <si>
    <t>1.122,53</t>
  </si>
  <si>
    <t>93243</t>
  </si>
  <si>
    <t>EXECUÇÃO DE RESERVATÓRIO ELEVADO DE ÁGUA (3000 LITROS) EM CANTEIRO DE OBRA, APOIADO EM ESTRUTURA DE MADEIRA. AF_02/2016</t>
  </si>
  <si>
    <t>2.099,76</t>
  </si>
  <si>
    <t>93582</t>
  </si>
  <si>
    <t>EXECUÇÃO DE CENTRAL DE ARMADURA EM CANTEIRO DE OBRA, NÃO INCLUSO MOBILIÁRIO E EQUIPAMENTOS. AF_04/2016</t>
  </si>
  <si>
    <t>142,35</t>
  </si>
  <si>
    <t>93583</t>
  </si>
  <si>
    <t>EXECUÇÃO DE CENTRAL DE FÔRMAS, PRODUÇÃO DE ARGAMASSA OU CONCRETO EM CANTEIRO DE OBRA, NÃO INCLUSO MOBILIÁRIO E EQUIPAMENTOS. AF_04/2016</t>
  </si>
  <si>
    <t>272,80</t>
  </si>
  <si>
    <t>93584</t>
  </si>
  <si>
    <t>EXECUÇÃO DE DEPÓSITO EM CANTEIRO DE OBRA EM CHAPA DE MADEIRA COMPENSADA, NÃO INCLUSO MOBILIÁRIO. AF_04/2016</t>
  </si>
  <si>
    <t>423,18</t>
  </si>
  <si>
    <t>93585</t>
  </si>
  <si>
    <t>EXECUÇÃO DE GUARITA EM CANTEIRO DE OBRA EM CHAPA DE MADEIRA COMPENSADA, NÃO INCLUSO MOBILIÁRIO. AF_04/2016</t>
  </si>
  <si>
    <t>552,95</t>
  </si>
  <si>
    <t>74209/1</t>
  </si>
  <si>
    <t>PLACA DE OBRA EM CHAPA DE ACO GALVANIZADO</t>
  </si>
  <si>
    <t>338,68</t>
  </si>
  <si>
    <t>73847/1</t>
  </si>
  <si>
    <t>ALUGUEL CONTAINER/ESCRIT INCL INST ELET LARG=2,20 COMP=6,20M          ALT=2,50M CHAPA ACO C/NERV TRAPEZ FORRO C/ISOL TERMO/ACUSTICO         CHASSIS REFORC PISO COMPENS NAVAL EXC TRANSP/CARGA/DESCARGA</t>
  </si>
  <si>
    <t>MES</t>
  </si>
  <si>
    <t>396,48</t>
  </si>
  <si>
    <t>4,44</t>
  </si>
  <si>
    <t>9,25</t>
  </si>
  <si>
    <t>2,35</t>
  </si>
  <si>
    <t>3,91</t>
  </si>
  <si>
    <t>70,86</t>
  </si>
  <si>
    <t>2,62</t>
  </si>
  <si>
    <t>3,59</t>
  </si>
  <si>
    <t>2,00</t>
  </si>
  <si>
    <t>1,37</t>
  </si>
  <si>
    <t>2,78</t>
  </si>
  <si>
    <t>6,17</t>
  </si>
  <si>
    <t>5,57</t>
  </si>
  <si>
    <t>8,25</t>
  </si>
  <si>
    <t>15,36</t>
  </si>
  <si>
    <t>14,62</t>
  </si>
  <si>
    <t>28,99</t>
  </si>
  <si>
    <t>26,78</t>
  </si>
  <si>
    <t>18,94</t>
  </si>
  <si>
    <t>7,29</t>
  </si>
  <si>
    <t>205,71</t>
  </si>
  <si>
    <t>3,80</t>
  </si>
  <si>
    <t>18,31</t>
  </si>
  <si>
    <t>156,97</t>
  </si>
  <si>
    <t>4,64</t>
  </si>
  <si>
    <t>44,07</t>
  </si>
  <si>
    <t>20,07</t>
  </si>
  <si>
    <t>17,83</t>
  </si>
  <si>
    <t>45,85</t>
  </si>
  <si>
    <t>0,57</t>
  </si>
  <si>
    <t>5,04</t>
  </si>
  <si>
    <t>2,54</t>
  </si>
  <si>
    <t>0,63</t>
  </si>
  <si>
    <t>3,23</t>
  </si>
  <si>
    <t>3,24</t>
  </si>
  <si>
    <t>4,35</t>
  </si>
  <si>
    <t>0,67</t>
  </si>
  <si>
    <t>25,72</t>
  </si>
  <si>
    <t>43,65</t>
  </si>
  <si>
    <t>4,65</t>
  </si>
  <si>
    <t>58,78</t>
  </si>
  <si>
    <t>17,09</t>
  </si>
  <si>
    <t>2,76</t>
  </si>
  <si>
    <t>3,90</t>
  </si>
  <si>
    <t>17,71</t>
  </si>
  <si>
    <t>28,34</t>
  </si>
  <si>
    <t>61,07</t>
  </si>
  <si>
    <t>6,25</t>
  </si>
  <si>
    <t>H</t>
  </si>
  <si>
    <t>5,76</t>
  </si>
  <si>
    <t>1,07</t>
  </si>
  <si>
    <t>13,55</t>
  </si>
  <si>
    <t>20,08</t>
  </si>
  <si>
    <t>10,71</t>
  </si>
  <si>
    <t>12,48</t>
  </si>
  <si>
    <t>4,61</t>
  </si>
  <si>
    <t>14,70</t>
  </si>
  <si>
    <t>20,87</t>
  </si>
  <si>
    <t>11,51</t>
  </si>
  <si>
    <t>19,43</t>
  </si>
  <si>
    <t>1,85</t>
  </si>
  <si>
    <t>19,07</t>
  </si>
  <si>
    <t>5,01</t>
  </si>
  <si>
    <t>3,57</t>
  </si>
  <si>
    <t>9,37</t>
  </si>
  <si>
    <t>49,93</t>
  </si>
  <si>
    <t>38,16</t>
  </si>
  <si>
    <t>118,37</t>
  </si>
  <si>
    <t>0,83</t>
  </si>
  <si>
    <t>25,65</t>
  </si>
  <si>
    <t>15,13</t>
  </si>
  <si>
    <t>87,13</t>
  </si>
  <si>
    <t>9,10</t>
  </si>
  <si>
    <t>6,98</t>
  </si>
  <si>
    <t>8,72</t>
  </si>
  <si>
    <t>1,57</t>
  </si>
  <si>
    <t>0,32</t>
  </si>
  <si>
    <t>0,13</t>
  </si>
  <si>
    <t>0,47</t>
  </si>
  <si>
    <t>0,69</t>
  </si>
  <si>
    <t>3,40</t>
  </si>
  <si>
    <t>4,50</t>
  </si>
  <si>
    <t>12,19</t>
  </si>
  <si>
    <t>10,84</t>
  </si>
  <si>
    <t>6,40</t>
  </si>
  <si>
    <t>20,21</t>
  </si>
  <si>
    <t>66,21</t>
  </si>
  <si>
    <t>8,59</t>
  </si>
  <si>
    <t>0,72</t>
  </si>
  <si>
    <t>3,41</t>
  </si>
  <si>
    <t>123,41</t>
  </si>
  <si>
    <t>6,27</t>
  </si>
  <si>
    <t>66,40</t>
  </si>
  <si>
    <t>1,12</t>
  </si>
  <si>
    <t>20,00</t>
  </si>
  <si>
    <t>86,30</t>
  </si>
  <si>
    <t>34,02</t>
  </si>
  <si>
    <t>11,65</t>
  </si>
  <si>
    <t>15,56</t>
  </si>
  <si>
    <t>22,70</t>
  </si>
  <si>
    <t>14,98</t>
  </si>
  <si>
    <t>17,38</t>
  </si>
  <si>
    <t>18,33</t>
  </si>
  <si>
    <t>6,41</t>
  </si>
  <si>
    <t>1,32</t>
  </si>
  <si>
    <t>34,39</t>
  </si>
  <si>
    <t>22,80</t>
  </si>
  <si>
    <t>5,98</t>
  </si>
  <si>
    <t>2,81</t>
  </si>
  <si>
    <t>0,80</t>
  </si>
  <si>
    <t>0,52</t>
  </si>
  <si>
    <t>2,32</t>
  </si>
  <si>
    <t>2,87</t>
  </si>
  <si>
    <t>3,39</t>
  </si>
  <si>
    <t>8,18</t>
  </si>
  <si>
    <t>27,48</t>
  </si>
  <si>
    <t>13,00</t>
  </si>
  <si>
    <t>1,92</t>
  </si>
  <si>
    <t>2,57</t>
  </si>
  <si>
    <t>6,54</t>
  </si>
  <si>
    <t>2,91</t>
  </si>
  <si>
    <t>9,40</t>
  </si>
  <si>
    <t>3,75</t>
  </si>
  <si>
    <t>7,28</t>
  </si>
  <si>
    <t>8,06</t>
  </si>
  <si>
    <t>4,23</t>
  </si>
  <si>
    <t>3,15</t>
  </si>
  <si>
    <t>11,66</t>
  </si>
  <si>
    <t>3,95</t>
  </si>
  <si>
    <t>0,62</t>
  </si>
  <si>
    <t>17,84</t>
  </si>
  <si>
    <t>4,56</t>
  </si>
  <si>
    <t>0,55</t>
  </si>
  <si>
    <t>7,10</t>
  </si>
  <si>
    <t>0,44</t>
  </si>
  <si>
    <t>8,87</t>
  </si>
  <si>
    <t>54,12</t>
  </si>
  <si>
    <t>5,19</t>
  </si>
  <si>
    <t>1,05</t>
  </si>
  <si>
    <t>0,85</t>
  </si>
  <si>
    <t>4,16</t>
  </si>
  <si>
    <t>5,71</t>
  </si>
  <si>
    <t>22,72</t>
  </si>
  <si>
    <t>43,66</t>
  </si>
  <si>
    <t>70,19</t>
  </si>
  <si>
    <t>0,70</t>
  </si>
  <si>
    <t>32,81</t>
  </si>
  <si>
    <t>0,99</t>
  </si>
  <si>
    <t>2,60</t>
  </si>
  <si>
    <t>3,00</t>
  </si>
  <si>
    <t>10,96</t>
  </si>
  <si>
    <t>17,77</t>
  </si>
  <si>
    <t>5,29</t>
  </si>
  <si>
    <t>0,38</t>
  </si>
  <si>
    <t>0,37</t>
  </si>
  <si>
    <t>18,25</t>
  </si>
  <si>
    <t>4,79</t>
  </si>
  <si>
    <t>27,34</t>
  </si>
  <si>
    <t>15,69</t>
  </si>
  <si>
    <t>32,83</t>
  </si>
  <si>
    <t>10,15</t>
  </si>
  <si>
    <t>7,86</t>
  </si>
  <si>
    <t>4,93</t>
  </si>
  <si>
    <t>12,94</t>
  </si>
  <si>
    <t>8,71</t>
  </si>
  <si>
    <t>16,17</t>
  </si>
  <si>
    <t>8,96</t>
  </si>
  <si>
    <t>5,02</t>
  </si>
  <si>
    <t>5,42</t>
  </si>
  <si>
    <t>41,11</t>
  </si>
  <si>
    <t>12,27</t>
  </si>
  <si>
    <t>18,01</t>
  </si>
  <si>
    <t>6,87</t>
  </si>
  <si>
    <t>42,11</t>
  </si>
  <si>
    <t>43,77</t>
  </si>
  <si>
    <t>94216</t>
  </si>
  <si>
    <t>TELHAMENTO COM TELHA METÁLICA TERMOACÚSTICA E = 30 MM, COM ATÉ 2 ÁGUAS, INCLUSO IÇAMENTO. AF_06/2016</t>
  </si>
  <si>
    <t>99,94</t>
  </si>
  <si>
    <t>94228</t>
  </si>
  <si>
    <t>CALHA EM CHAPA DE AÇO GALVANIZADO NÚMERO 24, DESENVOLVIMENTO DE 50 CM, INCLUSO TRANSPORTE VERTICAL. AF_06/2016</t>
  </si>
  <si>
    <t>54,32</t>
  </si>
  <si>
    <t>94231</t>
  </si>
  <si>
    <t>RUFO EM CHAPA DE AÇO GALVANIZADO NÚMERO 24, CORTE DE 25 CM, INCLUSO TRANSPORTE VERTICAL. AF_06/2016</t>
  </si>
  <si>
    <t>29,27</t>
  </si>
  <si>
    <t>94449</t>
  </si>
  <si>
    <t>TELHAMENTO COM TELHA ONDULADA DE FIBRA DE VIDRO E = 0,6 MM, PARA TELHADO COM INCLINAÇÃO MAIOR QUE 10°, COM ATÉ 2 ÁGUAS, INCLUSO IÇAMENTO. AF_06/2016</t>
  </si>
  <si>
    <t>43,20</t>
  </si>
  <si>
    <t>73970/1</t>
  </si>
  <si>
    <t>ESTRUTURA METALICA EM ACO ESTRUTURAL PERFIL I 12 X 5 1/4</t>
  </si>
  <si>
    <t>9,27</t>
  </si>
  <si>
    <t>92255</t>
  </si>
  <si>
    <t>INSTALAÇÃO DE TESOURA (INTEIRA OU MEIA), EM AÇO, PARA VÃOS MAIORES OU IGUAIS A 3,0 M E MENORES QUE 6,0 M, INCLUSO IÇAMENTO. AF_12/2015</t>
  </si>
  <si>
    <t>132,13</t>
  </si>
  <si>
    <t>50,42</t>
  </si>
  <si>
    <t>22,81</t>
  </si>
  <si>
    <t>26,28</t>
  </si>
  <si>
    <t>24,30</t>
  </si>
  <si>
    <t>25,06</t>
  </si>
  <si>
    <t>4,98</t>
  </si>
  <si>
    <t>M3</t>
  </si>
  <si>
    <t>55,25</t>
  </si>
  <si>
    <t>94,91</t>
  </si>
  <si>
    <t>7,75</t>
  </si>
  <si>
    <t>15,71</t>
  </si>
  <si>
    <t>19,65</t>
  </si>
  <si>
    <t>118,52</t>
  </si>
  <si>
    <t>91093</t>
  </si>
  <si>
    <t>EXECUÇÃO DE REVESTIMENTO DE CONCRETO PROJETADO COM ESPESSURA DE 10 CM, ARMADO COM TELA, INCLINAÇÃO DE 90°, APLICAÇÃO DESCONTÍNUA, UTILIZANDO EQUIPAMENTO DE PROJEÇÃO COM 3 M³/H DE CAPACIDADE. AF_01/2016</t>
  </si>
  <si>
    <t>140,95</t>
  </si>
  <si>
    <t>136,30</t>
  </si>
  <si>
    <t>21,79</t>
  </si>
  <si>
    <t>24,75</t>
  </si>
  <si>
    <t>38,47</t>
  </si>
  <si>
    <t>11,94</t>
  </si>
  <si>
    <t>8,89</t>
  </si>
  <si>
    <t>15,42</t>
  </si>
  <si>
    <t>14,34</t>
  </si>
  <si>
    <t>7,93</t>
  </si>
  <si>
    <t>14,41</t>
  </si>
  <si>
    <t>15,98</t>
  </si>
  <si>
    <t>26,12</t>
  </si>
  <si>
    <t>14,72</t>
  </si>
  <si>
    <t>72144</t>
  </si>
  <si>
    <t>RECOLOCACAO DE FOLHAS DE PORTA DE PASSAGEM OU JANELA, CONSIDERANDO REAPROVEITAMENTO DO MATERIAL</t>
  </si>
  <si>
    <t>80,77</t>
  </si>
  <si>
    <t>73910/8</t>
  </si>
  <si>
    <t>PORTA DE MADEIRA COMPENSADA LISA PARA PINTURA, 120X210X3,5CM, 2 FOLHAS, INCLUSO ADUELA 2A, ALIZAR 2A E DOBRADICAS</t>
  </si>
  <si>
    <t>638,29</t>
  </si>
  <si>
    <t>73910/9</t>
  </si>
  <si>
    <t>PORTA DE MADEIRA COMPENSADA LISA PARA CERA OU VERNIZ, 120X210X3,5CM, 2 FOLHAS, INCLUSO ADUELA 1A, ALIZAR 1A E DOBRADICAS COM ANEL</t>
  </si>
  <si>
    <t>809,30</t>
  </si>
  <si>
    <t>84876</t>
  </si>
  <si>
    <t>PORTA MADEIRA 1A CORRER P/VIDRO 30MM/ GUARNICAO 15CM/ALIZAR</t>
  </si>
  <si>
    <t>543,06</t>
  </si>
  <si>
    <t>90800</t>
  </si>
  <si>
    <t>ADUELA / MARCO / BATENTE PARA PORTA DE 60X210CM, PADRÃO MÉDIO - FORNECIMENTO E MONTAGEM. AF_08/2015</t>
  </si>
  <si>
    <t>165,87</t>
  </si>
  <si>
    <t>90801</t>
  </si>
  <si>
    <t>ADUELA / MARCO / BATENTE PARA PORTA DE 70X210CM, PADRÃO MÉDIO - FORNECIMENTO E MONTAGEM. AF_08/2015</t>
  </si>
  <si>
    <t>173,00</t>
  </si>
  <si>
    <t>90802</t>
  </si>
  <si>
    <t>ADUELA / MARCO / BATENTE PARA PORTA DE 80X210CM, PADRÃO MÉDIO - FORNECIMENTO E MONTAGEM. AF_08/2015</t>
  </si>
  <si>
    <t>180,14</t>
  </si>
  <si>
    <t>90803</t>
  </si>
  <si>
    <t>ADUELA / MARCO / BATENTE PARA PORTA DE 90X210CM, PADRÃO MÉDIO - FORNECIMENTO E MONTAGEM. AF_08/2015</t>
  </si>
  <si>
    <t>187,26</t>
  </si>
  <si>
    <t>90804</t>
  </si>
  <si>
    <t>ADUELA / MARCO / BATENTE PARA PORTA DE 60X210CM, FIXAÇÃO COM ARGAMASSA, PADRÃO MÉDIO - FORNECIMENTO E INSTALAÇÃO. AF_08/2015_P</t>
  </si>
  <si>
    <t>226,70</t>
  </si>
  <si>
    <t>90805</t>
  </si>
  <si>
    <t>ADUELA / MARCO / BATENTE PARA PORTA DE 60X210CM, FIXAÇÃO COM ARGAMASSA - SOMENTE INSTALAÇÃO. AF_08/2015_P</t>
  </si>
  <si>
    <t>60,83</t>
  </si>
  <si>
    <t>90806</t>
  </si>
  <si>
    <t>ADUELA / MARCO / BATENTE PARA PORTA DE 70X210CM, FIXAÇÃO COM ARGAMASSA, PADRÃO MÉDIO - FORNECIMENTO E INSTALAÇÃO. AF_08/2015_P</t>
  </si>
  <si>
    <t>239,12</t>
  </si>
  <si>
    <t>90807</t>
  </si>
  <si>
    <t>ADUELA / MARCO / BATENTE PARA PORTA DE 70X210CM, FIXAÇÃO COM ARGAMASSA - SOMENTE INSTALAÇÃO. AF_08/2015_P</t>
  </si>
  <si>
    <t>66,12</t>
  </si>
  <si>
    <t>90816</t>
  </si>
  <si>
    <t>ADUELA / MARCO / BATENTE PARA PORTA DE 80X210CM, FIXAÇÃO COM ARGAMASSA, PADRÃO MÉDIO - FORNECIMENTO E INSTALAÇÃO. AF_08/2015_P</t>
  </si>
  <si>
    <t>251,55</t>
  </si>
  <si>
    <t>90817</t>
  </si>
  <si>
    <t>ADUELA / MARCO / BATENTE PARA PORTA DE 80X210CM, FIXAÇÃO COM ARGAMASSA - SOMENTE INSTALAÇÃO. AF_08/2015_P</t>
  </si>
  <si>
    <t>71,41</t>
  </si>
  <si>
    <t>90818</t>
  </si>
  <si>
    <t>ADUELA / MARCO / BATENTE PARA PORTA DE 90X210CM, FIXAÇÃO COM ARGAMASSA, PADRÃO MÉDIO - FORNECIMENTO E INSTALAÇÃO. AF_08/2015_P</t>
  </si>
  <si>
    <t>263,99</t>
  </si>
  <si>
    <t>90819</t>
  </si>
  <si>
    <t>ADUELA / MARCO / BATENTE PARA PORTA DE 90X210CM, FIXAÇÃO COM ARGAMASSA - SOMENTE INSTALAÇÃO. AF_08/2015_P</t>
  </si>
  <si>
    <t>76,73</t>
  </si>
  <si>
    <t>90820</t>
  </si>
  <si>
    <t>PORTA DE MADEIRA PARA PINTURA, SEMI-OCA (LEVE OU MÉDIA), 60X210CM, ESPESSURA DE 3,5CM, INCLUSO DOBRADIÇAS - FORNECIMENTO E INSTALAÇÃO. AF_08/2015</t>
  </si>
  <si>
    <t>283,51</t>
  </si>
  <si>
    <t>90821</t>
  </si>
  <si>
    <t>PORTA DE MADEIRA PARA PINTURA, SEMI-OCA (LEVE OU MÉDIA), 70X210CM, ESPESSURA DE 3,5CM, INCLUSO DOBRADIÇAS - FORNECIMENTO E INSTALAÇÃO. AF_08/2015</t>
  </si>
  <si>
    <t>307,09</t>
  </si>
  <si>
    <t>90822</t>
  </si>
  <si>
    <t>PORTA DE MADEIRA PARA PINTURA, SEMI-OCA (LEVE OU MÉDIA), 80X210CM, ESPESSURA DE 3,5CM, INCLUSO DOBRADIÇAS - FORNECIMENTO E INSTALAÇÃO. AF_08/2015</t>
  </si>
  <si>
    <t>304,22</t>
  </si>
  <si>
    <t>90823</t>
  </si>
  <si>
    <t>PORTA DE MADEIRA PARA PINTURA, SEMI-OCA (LEVE OU MÉDIA), 90X210CM, ESPESSURA DE 3,5CM, INCLUSO DOBRADIÇAS - FORNECIMENTO E INSTALAÇÃO. AF_08/2015</t>
  </si>
  <si>
    <t>319,30</t>
  </si>
  <si>
    <t>90826</t>
  </si>
  <si>
    <t>ALIZAR / GUARNIÇÃO DE 5X1,5CM PARA PORTA DE 60X210CM FIXADO COM PREGOS, PADRÃO MÉDIO - FORNECIMENTO E INSTALAÇÃO. AF_08/2015</t>
  </si>
  <si>
    <t>24,80</t>
  </si>
  <si>
    <t>90827</t>
  </si>
  <si>
    <t>ALIZAR / GUARNIÇÃO DE 5X1,5CM PARA PORTA DE 70X210CM FIXADO COM PREGOS, PADRÃO MÉDIO - FORNECIMENTO E INSTALAÇÃO. AF_08/2015</t>
  </si>
  <si>
    <t>26,15</t>
  </si>
  <si>
    <t>90828</t>
  </si>
  <si>
    <t>ALIZAR / GUARNIÇÃO DE 5X1,5CM PARA PORTA DE 80X210CM FIXADO COM PREGOS, PADRÃO MÉDIO - FORNECIMENTO E INSTALAÇÃO. AF_08/2015</t>
  </si>
  <si>
    <t>27,50</t>
  </si>
  <si>
    <t>90829</t>
  </si>
  <si>
    <t>ALIZAR / GUARNIÇÃO DE 5X1,5CM PARA PORTA DE 90X210CM FIXADO COM PREGOS, PADRÃO MÉDIO - FORNECIMENTO E INSTALAÇÃO. AF_08/2015</t>
  </si>
  <si>
    <t>28,89</t>
  </si>
  <si>
    <t>90830</t>
  </si>
  <si>
    <t>FECHADURA DE EMBUTIR COM CILINDRO, EXTERNA, COMPLETA, ACABAMENTO PADRÃO MÉDIO, INCLUSO EXECUÇÃO DE FURO - FORNECIMENTO E INSTALAÇÃO. AF_08/2015</t>
  </si>
  <si>
    <t>114,44</t>
  </si>
  <si>
    <t>90831</t>
  </si>
  <si>
    <t>FECHADURA DE EMBUTIR PARA PORTA DE BANHEIRO, COMPLETA, ACABAMENTO PADRÃO MÉDIO, INCLUSO EXECUÇÃO DE FURO - FORNECIMENTO E INSTALAÇÃO. AF_08/2015</t>
  </si>
  <si>
    <t>89,79</t>
  </si>
  <si>
    <t>90841</t>
  </si>
  <si>
    <t>KIT DE PORTA DE MADEIRA PARA PINTURA, SEMI-OCA (LEVE OU MÉDIA), PADRÃO MÉDIO, 60X210CM, ESPESSURA DE 3,5CM, ITENS INCLUSOS: DOBRADIÇAS, MONTAGEM E INSTALAÇÃO DO BATENTE, FECHADURA COM EXECUÇÃO DO FURO - FORNECIMENTO E INSTALAÇÃO. AF_08/2015</t>
  </si>
  <si>
    <t>649,60</t>
  </si>
  <si>
    <t>90842</t>
  </si>
  <si>
    <t>KIT DE PORTA DE MADEIRA PARA PINTURA, SEMI-OCA (LEVE OU MÉDIA), PADRÃO MÉDIO, 70X210CM, ESPESSURA DE 3,5CM, ITENS INCLUSOS: DOBRADIÇAS, MONTAGEM E INSTALAÇÃO DO BATENTE, FECHADURA COM EXECUÇÃO DO FURO - FORNECIMENTO E INSTALAÇÃO. AF_08/2015</t>
  </si>
  <si>
    <t>696,67</t>
  </si>
  <si>
    <t>90843</t>
  </si>
  <si>
    <t>KIT DE PORTA DE MADEIRA PARA PINTURA, SEMI-OCA (LEVE OU MÉDIA), PADRÃO MÉDIO, 80X210CM, ESPESSURA DE 3,5CM, ITENS INCLUSOS: DOBRADIÇAS, MONTAGEM E INSTALAÇÃO DO BATENTE, FECHADURA COM EXECUÇÃO DO FURO - FORNECIMENTO E INSTALAÇÃO. AF_08/2015</t>
  </si>
  <si>
    <t>725,21</t>
  </si>
  <si>
    <t>90844</t>
  </si>
  <si>
    <t>KIT DE PORTA DE MADEIRA PARA PINTURA, SEMI-OCA (LEVE OU MÉDIA), PADRÃO MÉDIO, 90X210CM, ESPESSURA DE 3,5CM, ITENS INCLUSOS: DOBRADIÇAS, MONTAGEM E INSTALAÇÃO DO BATENTE, FECHADURA COM EXECUÇÃO DO FURO - FORNECIMENTO E INSTALAÇÃO. AF_08/2015</t>
  </si>
  <si>
    <t>755,51</t>
  </si>
  <si>
    <t>90847</t>
  </si>
  <si>
    <t>KIT DE PORTA DE MADEIRA PARA PINTURA, SEMI-OCA (LEVE OU MÉDIA), PADRÃO MÉDIO, 60X210CM, ESPESSURA DE 3,5CM, ITENS INCLUSOS: DOBRADIÇAS, MONTAGEM E INSTALAÇÃO DO BATENTE, SEM FECHADURA - FORNECIMENTO E INSTALAÇÃO. AF_08/2015</t>
  </si>
  <si>
    <t>559,81</t>
  </si>
  <si>
    <t>90848</t>
  </si>
  <si>
    <t>KIT DE PORTA DE MADEIRA PARA PINTURA, SEMI-OCA (LEVE OU MÉDIA), PADRÃO MÉDIO, 70X210CM, ESPESSURA DE 3,5CM, ITENS INCLUSOS: DOBRADIÇAS, MONTAGEM E INSTALAÇÃO DO BATENTE, SEM FECHADURA - FORNECIMENTO E INSTALAÇÃO. AF_08/2015</t>
  </si>
  <si>
    <t>598,51</t>
  </si>
  <si>
    <t>90849</t>
  </si>
  <si>
    <t>KIT DE PORTA DE MADEIRA PARA PINTURA, SEMI-OCA (LEVE OU MÉDIA), PADRÃO MÉDIO, 80X210CM, ESPESSURA DE 3,5CM, ITENS INCLUSOS: DOBRADIÇAS, MONTAGEM E INSTALAÇÃO DO BATENTE, SEM FECHADURA - FORNECIMENTO E INSTALAÇÃO. AF_08/2015</t>
  </si>
  <si>
    <t>610,77</t>
  </si>
  <si>
    <t>90850</t>
  </si>
  <si>
    <t>KIT DE PORTA DE MADEIRA PARA PINTURA, SEMI-OCA (LEVE OU MÉDIA), PADRÃO MÉDIO, 90X210CM, ESPESSURA DE 3,5CM, ITENS INCLUSOS: DOBRADIÇAS, MONTAGEM E INSTALAÇÃO DO BATENTE, SEM FECHADURA - FORNECIMENTO E INSTALAÇÃO. AF_08/2015</t>
  </si>
  <si>
    <t>641,07</t>
  </si>
  <si>
    <t>91009</t>
  </si>
  <si>
    <t>PORTA DE MADEIRA PARA VERNIZ, SEMI-OCA (LEVE OU MÉDIA), 60X210CM, ESPESSURA DE 3,5CM, INCLUSO DOBRADIÇAS - FORNECIMENTO E INSTALAÇÃO. AF_08/2015</t>
  </si>
  <si>
    <t>289,73</t>
  </si>
  <si>
    <t>91010</t>
  </si>
  <si>
    <t>PORTA DE MADEIRA PARA VERNIZ, SEMI-OCA (LEVE OU MÉDIA), 70X210CM, ESPESSURA DE 3,5CM, INCLUSO DOBRADIÇAS - FORNECIMENTO E INSTALAÇÃO. AF_08/2015</t>
  </si>
  <si>
    <t>238,91</t>
  </si>
  <si>
    <t>91011</t>
  </si>
  <si>
    <t>PORTA DE MADEIRA PARA VERNIZ, SEMI-OCA (LEVE OU MÉDIA), 80X210CM, ESPESSURA DE 3,5CM, INCLUSO DOBRADIÇAS - FORNECIMENTO E INSTALAÇÃO. AF_08/2015</t>
  </si>
  <si>
    <t>327,52</t>
  </si>
  <si>
    <t>91012</t>
  </si>
  <si>
    <t>PORTA DE MADEIRA PARA VERNIZ, SEMI-OCA (LEVE OU MÉDIA), 90X210CM, ESPESSURA DE 3,5CM, INCLUSO DOBRADIÇAS - FORNECIMENTO E INSTALAÇÃO. AF_08/2015</t>
  </si>
  <si>
    <t>314,52</t>
  </si>
  <si>
    <t>91013</t>
  </si>
  <si>
    <t>KIT DE PORTA DE MADEIRA PARA VERNIZ, SEMI-OCA (LEVE OU MÉDIA), PADRÃO MÉDIO, 60X210CM, ESPESSURA DE 3,5CM, ITENS INCLUSOS: DOBRADIÇAS, MONTAGEM E INSTALAÇÃO DO BATENTE, SEM FECHADURA - FORNECIMENTO E INSTALAÇÃO. AF_08/2015</t>
  </si>
  <si>
    <t>566,03</t>
  </si>
  <si>
    <t>91014</t>
  </si>
  <si>
    <t>KIT DE PORTA DE MADEIRA PARA VERNIZ, SEMI-OCA (LEVE OU MÉDIA), PADRÃO MÉDIO, 70X210CM, ESPESSURA DE 3,5CM, ITENS INCLUSOS: DOBRADIÇAS, MONTAGEM E INSTALAÇÃO DO BATENTE, SEM FECHADURA - FORNECIMENTO E INSTALAÇÃO. AF_08/2015</t>
  </si>
  <si>
    <t>530,33</t>
  </si>
  <si>
    <t>91015</t>
  </si>
  <si>
    <t>KIT DE PORTA DE MADEIRA PARA VERNIZ, SEMI-OCA (LEVE OU MÉDIA), PADRÃO MÉDIO, 80X210CM, ESPESSURA DE 3,5CM, ITENS INCLUSOS: DOBRADIÇAS, MONTAGEM E INSTALAÇÃO DO BATENTE, SEM FECHADURA - FORNECIMENTO E INSTALAÇÃO. AF_08/2015</t>
  </si>
  <si>
    <t>634,07</t>
  </si>
  <si>
    <t>91016</t>
  </si>
  <si>
    <t>KIT DE PORTA DE MADEIRA PARA VERNIZ, SEMI-OCA (LEVE OU MÉDIA), PADRÃO MÉDIO, 90X210CM, ESPESSURA DE 3,5CM, ITENS INCLUSOS: DOBRADIÇAS, MONTAGEM E INSTALAÇÃO DO BATENTE, SEM FECHADURA - FORNECIMENTO E INSTALAÇÃO. AF_08/2015</t>
  </si>
  <si>
    <t>636,29</t>
  </si>
  <si>
    <t>91286</t>
  </si>
  <si>
    <t>ADUELA / MARCO / BATENTE PARA PORTA DE 60X210CM, PADRÃO POPULAR - FORNECIMENTO E MONTAGEM. AF_08/2015</t>
  </si>
  <si>
    <t>133,18</t>
  </si>
  <si>
    <t>91287</t>
  </si>
  <si>
    <t>ADUELA / MARCO / BATENTE PARA PORTA DE 70X210CM, PADRÃO POPULAR - FORNECIMENTO E MONTAGEM. AF_08/2015</t>
  </si>
  <si>
    <t>140,31</t>
  </si>
  <si>
    <t>ADUELA / MARCO / BATENTE PARA PORTA DE 80X210CM, PADRÃO POPULAR - FORNECIMENTO E MONTAGEM. AF_08/2015</t>
  </si>
  <si>
    <t>147,45</t>
  </si>
  <si>
    <t>91290</t>
  </si>
  <si>
    <t>ADUELA / MARCO / BATENTE PARA PORTA DE 90X210CM, PADRÃO POPULAR - FORNECIMENTO E MONTAGEM. AF_08/2015</t>
  </si>
  <si>
    <t>154,57</t>
  </si>
  <si>
    <t>91291</t>
  </si>
  <si>
    <t>ADUELA / MARCO / BATENTE PARA PORTA DE 60X210CM, FIXAÇÃO COM ARGAMASSA, PADRÃO POPULAR - FORNECIMENTO E INSTALAÇÃO. AF_08/2015_P</t>
  </si>
  <si>
    <t>194,01</t>
  </si>
  <si>
    <t>91292</t>
  </si>
  <si>
    <t>ADUELA / MARCO / BATENTE PARA PORTA DE 70X210CM, FIXAÇÃO COM ARGAMASSA, PADRÃO POPULAR - FORNECIMENTO E INSTALAÇÃO. AF_08/2015_P</t>
  </si>
  <si>
    <t>206,43</t>
  </si>
  <si>
    <t>91293</t>
  </si>
  <si>
    <t>ADUELA / MARCO / BATENTE PARA PORTA DE 80X210CM, FIXAÇÃO COM ARGAMASSA, PADRÃO POPULAR - FORNECIMENTO E INSTALAÇÃO. AF_08/2015_P</t>
  </si>
  <si>
    <t>218,86</t>
  </si>
  <si>
    <t>91294</t>
  </si>
  <si>
    <t>ADUELA / MARCO / BATENTE PARA PORTA DE 90X210CM, FIXAÇÃO COM ARGAMASSA, PADRÃO POPULAR - FORNECIMENTO E INSTALAÇÃO. AF_08/2015_P</t>
  </si>
  <si>
    <t>231,30</t>
  </si>
  <si>
    <t>91295</t>
  </si>
  <si>
    <t>PORTA DE MADEIRA FRISADA, SEMI-OCA (LEVE OU MÉDIA), 60X210CM, ESPESSURA DE 3CM, INCLUSO DOBRADIÇAS - FORNECIMENTO E INSTALAÇÃO. AF_08/2015</t>
  </si>
  <si>
    <t>273,02</t>
  </si>
  <si>
    <t>91296</t>
  </si>
  <si>
    <t>PORTA DE MADEIRA FRISADA, SEMI-OCA (LEVE OU MÉDIA), 70X210CM, ESPESSURA DE 3CM, INCLUSO DOBRADIÇAS - FORNECIMENTO E INSTALAÇÃO. AF_08/2015</t>
  </si>
  <si>
    <t>288,91</t>
  </si>
  <si>
    <t>91297</t>
  </si>
  <si>
    <t>PORTA DE MADEIRA FRISADA, SEMI-OCA (LEVE OU MÉDIA), 80X210CM, ESPESSURA DE 3,5CM, INCLUSO DOBRADIÇAS - FORNECIMENTO E INSTALAÇÃO. AF_08/2015</t>
  </si>
  <si>
    <t>329,22</t>
  </si>
  <si>
    <t>91298</t>
  </si>
  <si>
    <t>PORTA DE MADEIRA TIPO VENEZIANA, 80X210CM, ESPESSURA DE 3CM, INCLUSO DOBRADIÇAS - FORNECIMENTO E INSTALAÇÃO. AF_08/2015</t>
  </si>
  <si>
    <t>339,24</t>
  </si>
  <si>
    <t>91299</t>
  </si>
  <si>
    <t>PORTA DE MADEIRA, TIPO MEXICANA, MACIÇA (PESADA OU SUPERPESADA), 80X210CM, ESPESSURA DE 3,5CM, INCLUSO DOBRADIÇAS - FORNECIMENTO E INSTALAÇÃO. AF_08/2015</t>
  </si>
  <si>
    <t>663,42</t>
  </si>
  <si>
    <t>91300</t>
  </si>
  <si>
    <t>ALIZAR / GUARNIÇÃO DE 5X1,5CM PARA PORTA DE 60X210CM FIXADO COM PREGOS, PADRÃO POPULAR - FORNECIMENTO E INSTALAÇÃO. AF_08/2015</t>
  </si>
  <si>
    <t>91301</t>
  </si>
  <si>
    <t>ALIZAR / GUARNIÇÃO DE 5X1,5CM PARA PORTA DE 70X210CM FIXADO COM PREGOS, PADRÃO POPULAR - FORNECIMENTO E INSTALAÇÃO. AF_08/2015</t>
  </si>
  <si>
    <t>22,28</t>
  </si>
  <si>
    <t>91302</t>
  </si>
  <si>
    <t>ALIZAR / GUARNIÇÃO DE 5X1,5CM PARA PORTA DE 80X210CM FIXADO COM PREGOS, PADRÃO POPULAR - FORNECIMENTO E INSTALAÇÃO. AF_08/2015</t>
  </si>
  <si>
    <t>23,56</t>
  </si>
  <si>
    <t>91303</t>
  </si>
  <si>
    <t>ALIZAR / GUARNIÇÃO DE 5X1,5CM PARA PORTA DE 90X210CM FIXADO COM PREGOS, PADRÃO POPULAR - FORNECIMENTO E INSTALAÇÃO. AF_08/2015</t>
  </si>
  <si>
    <t>24,88</t>
  </si>
  <si>
    <t>91304</t>
  </si>
  <si>
    <t>FECHADURA DE EMBUTIR COM CILINDRO, EXTERNA, COMPLETA, ACABAMENTO PADRÃO POPULAR, INCLUSO EXECUÇÃO DE FURO - FORNECIMENTO E INSTALAÇÃO. AF_08/2015</t>
  </si>
  <si>
    <t>85,17</t>
  </si>
  <si>
    <t>91305</t>
  </si>
  <si>
    <t>FECHADURA DE EMBUTIR PARA PORTA DE BANHEIRO, COMPLETA, ACABAMENTO PADRÃO POPULAR, INCLUSO EXECUÇÃO DE FURO - FORNECIMENTO E INSTALAÇÃO. AF_08/2015</t>
  </si>
  <si>
    <t>64,22</t>
  </si>
  <si>
    <t>91306</t>
  </si>
  <si>
    <t>FECHADURA DE EMBUTIR PARA PORTAS INTERNAS, COMPLETA, ACABAMENTO PADRÃO MÉDIO, COM EXECUÇÃO DE FURO - FORNECIMENTO E INSTALAÇÃO. AF_08/2015</t>
  </si>
  <si>
    <t>98,16</t>
  </si>
  <si>
    <t>91307</t>
  </si>
  <si>
    <t>FECHADURA DE EMBUTIR PARA PORTAS INTERNAS, COMPLETA, ACABAMENTO PADRÃO POPULAR, COM EXECUÇÃO DE FURO - FORNECIMENTO E INSTALAÇÃO. AF_08/2015</t>
  </si>
  <si>
    <t>67,66</t>
  </si>
  <si>
    <t>91312</t>
  </si>
  <si>
    <t>KIT DE PORTA DE MADEIRA PARA PINTURA, SEMI-OCA (LEVE OU MÉDIA), PADRÃO POPULAR, 60X210CM, ESPESSURA DE 3,5CM, ITENS INCLUSOS: DOBRADIÇAS, MONTAGEM E INSTALAÇÃO DO BATENTE, FECHADURA COM EXECUÇÃO DO FURO - FORNECIMENTO E INSTALAÇÃO. AF_08/2015</t>
  </si>
  <si>
    <t>583,72</t>
  </si>
  <si>
    <t>91313</t>
  </si>
  <si>
    <t>KIT DE PORTA DE MADEIRA PARA PINTURA, SEMI-OCA (LEVE OU MÉDIA), PADRÃO POPULAR, 70X210CM, ESPESSURA DE 3,5CM, ITENS INCLUSOS: DOBRADIÇAS, MONTAGEM E INSTALAÇÃO DO BATENTE, FECHADURA COM EXECUÇÃO DO FURO - FORNECIMENTO E INSTALAÇÃO. AF_08/2015</t>
  </si>
  <si>
    <t>625,74</t>
  </si>
  <si>
    <t>91314</t>
  </si>
  <si>
    <t>KIT DE PORTA DE MADEIRA PARA PINTURA, SEMI-OCA (LEVE OU MÉDIA), PADRÃO POPULAR, 80X210CM, ESPESSURA DE 3,5CM, ITENS INCLUSOS: DOBRADIÇAS, MONTAGEM E INSTALAÇÃO DO BATENTE, FECHADURA COM EXECUÇÃO DO FURO - FORNECIMENTO E INSTALAÇÃO. AF_08/2015</t>
  </si>
  <si>
    <t>655,37</t>
  </si>
  <si>
    <t>91315</t>
  </si>
  <si>
    <t>KIT DE PORTA DE MADEIRA PARA PINTURA, SEMI-OCA (LEVE OU MÉDIA), PADRÃO POPULAR, 90X210CM, ESPESSURA DE 3,5CM, ITENS INCLUSOS: DOBRADIÇAS, MONTAGEM E INSTALAÇÃO DO BATENTE, FECHADURA COM EXECUÇÃO DO FURO - FORNECIMENTO E INSTALAÇÃO. AF_08/2015</t>
  </si>
  <si>
    <t>685,53</t>
  </si>
  <si>
    <t>91318</t>
  </si>
  <si>
    <t>KIT DE PORTA DE MADEIRA PARA PINTURA, SEMI-OCA (LEVE OU MÉDIA), PADRÃO POPULAR, 60X210CM, ESPESSURA DE 3,5CM, ITENS INCLUSOS: DOBRADIÇAS, MONTAGEM E INSTALAÇÃO DO BATENTE, SEM FECHADURA - FORNECIMENTO E INSTALAÇÃO. AF_08/2015</t>
  </si>
  <si>
    <t>519,50</t>
  </si>
  <si>
    <t>91319</t>
  </si>
  <si>
    <t>KIT DE PORTA DE MADEIRA PARA PINTURA, SEMI-OCA (LEVE OU MÉDIA), PADRÃO POPULAR, 70X210CM, ESPESSURA DE 3,5CM, ITENS INCLUSOS: DOBRADIÇAS, MONTAGEM E INSTALAÇÃO DO BATENTE, SEM FECHADURA - FORNECIMENTO E INSTALAÇÃO. AF_08/2015</t>
  </si>
  <si>
    <t>558,08</t>
  </si>
  <si>
    <t>91320</t>
  </si>
  <si>
    <t>KIT DE PORTA DE MADEIRA PARA PINTURA, SEMI-OCA (LEVE OU MÉDIA), PADRÃO POPULAR, 80X210CM, ESPESSURA DE 3,5CM, ITENS INCLUSOS: DOBRADIÇAS, MONTAGEM E INSTALAÇÃO DO BATENTE, SEM FECHADURA - FORNECIMENTO E INSTALAÇÃO. AF_08/2015</t>
  </si>
  <si>
    <t>570,20</t>
  </si>
  <si>
    <t>91321</t>
  </si>
  <si>
    <t>KIT DE PORTA DE MADEIRA PARA PINTURA, SEMI-OCA (LEVE OU MÉDIA), PADRÃO POPULAR, 90X210CM, ESPESSURA DE 3,5CM, ITENS INCLUSOS: DOBRADIÇAS, MONTAGEM E INSTALAÇÃO DO BATENTE, SEM FECHADURA - FORNECIMENTO E INSTALAÇÃO. AF_08/2015</t>
  </si>
  <si>
    <t>600,36</t>
  </si>
  <si>
    <t>91324</t>
  </si>
  <si>
    <t>KIT DE PORTA DE MADEIRA PARA VERNIZ, SEMI-OCA (LEVE OU MÉDIA), PADRÃO POPULAR, 60X210CM, ESPESSURA DE 3,5CM, ITENS INCLUSOS: DOBRADIÇAS, MONTAGEM E INSTALAÇÃO DO BATENTE, SEM FECHADURA - FORNECIMENTO E INSTALAÇÃO. AF_08/2015</t>
  </si>
  <si>
    <t>525,72</t>
  </si>
  <si>
    <t>91325</t>
  </si>
  <si>
    <t>KIT DE PORTA DE MADEIRA PARA VERNIZ, SEMI-OCA (LEVE OU MÉDIA), PADRÃO POPULAR, 70X210CM, ESPESSURA DE 3,5CM, ITENS INCLUSOS: DOBRADIÇAS, MONTAGEM E INSTALAÇÃO DO BATENTE, SEM FECHADURA - FORNECIMENTO E INSTALAÇÃO. AF_08/2015</t>
  </si>
  <si>
    <t>489,90</t>
  </si>
  <si>
    <t>91326</t>
  </si>
  <si>
    <t>KIT DE PORTA DE MADEIRA PARA VERNIZ, SEMI-OCA (LEVE OU MÉDIA), PADRÃO POPULAR, 80X210CM, ESPESSURA DE 3,5CM, ITENS INCLUSOS: DOBRADIÇAS, MONTAGEM E INSTALAÇÃO DO BATENTE, SEM FECHADURA - FORNECIMENTO E INSTALAÇÃO. AF_08/2015</t>
  </si>
  <si>
    <t>593,50</t>
  </si>
  <si>
    <t>91327</t>
  </si>
  <si>
    <t>KIT DE PORTA DE MADEIRA PARA VERNIZ, SEMI-OCA (LEVE OU MÉDIA), PADRÃO POPULAR, 90X210CM, ESPESSURA DE 3,5CM, ITENS INCLUSOS: DOBRADIÇAS, MONTAGEM E INSTALAÇÃO DO BATENTE, SEM FECHADURA - FORNECIMENTO E INSTALAÇÃO. AF_08/2015</t>
  </si>
  <si>
    <t>595,58</t>
  </si>
  <si>
    <t>91328</t>
  </si>
  <si>
    <t>KIT DE PORTA DE MADEIRA FRISADA, SEMI-OCA (LEVE OU MÉDIA), PADRÃO MÉDIO 60X210CM, ESPESSURA DE 3CM, ITENS INCLUSOS: DOBRADIÇAS, MONTAGEM E INSTALAÇÃO DO BATENTE, SEM FECHADURA - FORNECIMENTO E INSTALAÇÃO. AF_08/2015</t>
  </si>
  <si>
    <t>549,32</t>
  </si>
  <si>
    <t>91329</t>
  </si>
  <si>
    <t>KIT DE PORTA DE MADEIRA FRISADA, SEMI-OCA (LEVE OU MÉDIA), PADRÃO POPULAR, 60X210CM, ESPESSURA DE 3CM, ITENS INCLUSOS: DOBRADIÇAS, MONTAGEM E INSTALAÇÃO DO BATENTE, SEM FECHADURA - FORNECIMENTO E INSTALAÇÃO. AF_08/2015</t>
  </si>
  <si>
    <t>509,01</t>
  </si>
  <si>
    <t>91330</t>
  </si>
  <si>
    <t>KIT DE PORTA DE MADEIRA FRISADA, SEMI-OCA (LEVE OU MÉDIA), PADRÃO MÉDIO, 70X210CM, ESPESSURA DE 3CM, ITENS INCLUSOS: DOBRADIÇAS, MONTAGEM E INSTALAÇÃO DO BATENTE, SEM FECHADURA - FORNECIMENTO E INSTALAÇÃO. AF_08/2015</t>
  </si>
  <si>
    <t>580,33</t>
  </si>
  <si>
    <t>91331</t>
  </si>
  <si>
    <t>KIT DE PORTA DE MADEIRA FRISADA, SEMI-OCA (LEVE OU MÉDIA), PADRÃO POPULAR, 70X210CM, ESPESSURA DE 3CM, ITENS INCLUSOS: DOBRADIÇAS, MONTAGEM E INSTALAÇÃO DO BATENTE, SEM FECHADURA - FORNECIMENTO E INSTALAÇÃO. AF_08/2015</t>
  </si>
  <si>
    <t>539,90</t>
  </si>
  <si>
    <t>91332</t>
  </si>
  <si>
    <t>KIT DE PORTA DE MADEIRA FRISADA, SEMI-OCA (LEVE OU MÉDIA), PADRÃO MÉDIO, 80X210CM, ESPESSURA DE 3,5CM, ITENS INCLUSOS: DOBRADIÇAS, MONTAGEM E INSTALAÇÃO DO BATENTE, SEM FECHADURA - FORNECIMENTO E INSTALAÇÃO. AF_08/2015</t>
  </si>
  <si>
    <t>635,77</t>
  </si>
  <si>
    <t>91333</t>
  </si>
  <si>
    <t>KIT DE PORTA DE MADEIRA FRISADA, SEMI-OCA (LEVE OU MÉDIA), PADRÃO POPULAR, 80X210CM, ESPESSURA DE 3,5CM, ITENS INCLUSOS: DOBRADIÇAS, MONTAGEM E INSTALAÇÃO DO BATENTE, SEM FECHADURA - FORNECIMENTO E INSTALAÇÃO. AF_08/2015</t>
  </si>
  <si>
    <t>595,20</t>
  </si>
  <si>
    <t>91334</t>
  </si>
  <si>
    <t>KIT DE PORTA DE MADEIRA TIPO VENEZIANA, PADRÃO MÉDIO, 80X210CM, ESPESSURA DE 3CM, ITENS INCLUSOS: DOBRADIÇAS, MONTAGEM E INSTALAÇÃO DO BATENTE, SEM FECHADURA - FORNECIMENTO E INSTALAÇÃO. AF_08/2015</t>
  </si>
  <si>
    <t>645,79</t>
  </si>
  <si>
    <t>91335</t>
  </si>
  <si>
    <t>KIT DE PORTA DE MADEIRA TIPO VENEZIANA, PADRÃO POPULAR, 80X210CM, ESPESSURA DE 3CM, ITENS INCLUSOS: DOBRADIÇAS, MONTAGEM E INSTALAÇÃO DO BATENTE, SEM FECHADURA - FORNECIMENTO E INSTALAÇÃO. AF_08/2015</t>
  </si>
  <si>
    <t>605,22</t>
  </si>
  <si>
    <t>91336</t>
  </si>
  <si>
    <t>KIT DE PORTA DE MADEIRA TIPO MEXICANA, MACIÇA (PESADA OU SUPERPESADA), PADRÃO MÉDIO, 80X210CM, ESPESSURA DE 3CM, ITENS INCLUSOS: DOBRADIÇAS, MONTAGEM E INSTALAÇÃO DO BATENTE, SEM FECHADURA - FORNECIMENTO E INSTALAÇÃO. AF_08/2015</t>
  </si>
  <si>
    <t>969,97</t>
  </si>
  <si>
    <t>91337</t>
  </si>
  <si>
    <t>KIT DE PORTA DE MADEIRA TIPO MEXICANA, MACIÇA (PESADA OU SUPERPESADA), PADRÃO POPULAR, 80X210CM, ESPESSURA DE 3CM, ITENS INCLUSOS: DOBRADIÇAS, MONTAGEM E INSTALAÇÃO DO BATENTE, SEM FECHADURA - FORNECIMENTO E INSTALAÇÃO. AF_08/2015</t>
  </si>
  <si>
    <t>929,40</t>
  </si>
  <si>
    <t>73813/1</t>
  </si>
  <si>
    <t>JANELA DE MADEIRA ALMOFADADA 1A, 1,5X1,5M, DE ABRIR, INCLUSO GUARNICOES E DOBRADICAS</t>
  </si>
  <si>
    <t>1.262,17</t>
  </si>
  <si>
    <t>84844</t>
  </si>
  <si>
    <t>JANELA DE MADEIRA TIPO GUILHOTINA, DE ABRIR , INCLUSAS GUARNICOES SEM FERRAGENS</t>
  </si>
  <si>
    <t>360,34</t>
  </si>
  <si>
    <t>84845</t>
  </si>
  <si>
    <t>JANELA DE MADEIRA TIPO VENEZIANA. DE ABRIR, INCLUSAS GUARNICOES E FERRAGENS</t>
  </si>
  <si>
    <t>534,42</t>
  </si>
  <si>
    <t>84846</t>
  </si>
  <si>
    <t>JANELA DE MADEIRA TIPO VENEZIANA/VIDRO, DE ABRIR, INCLUSAS GUARNICOES SEM FERRAGENS</t>
  </si>
  <si>
    <t>544,11</t>
  </si>
  <si>
    <t>84847</t>
  </si>
  <si>
    <t>JANELA DE MADEIRA ALMOFADADA, DE ABRIR, INCLUSAS GUARNICOES SEM FERRAGENS</t>
  </si>
  <si>
    <t>84848</t>
  </si>
  <si>
    <t>JANELA DE MADEIRA TIPO VENEZIANA/GUILHOTINA, DE ABRIR, INCLUSAS GUARNICOES SEM FERRAGENS</t>
  </si>
  <si>
    <t>436,47</t>
  </si>
  <si>
    <t>84849</t>
  </si>
  <si>
    <t>CAIXA MADEIRA 57X43CM COM GUARNICAO 13CM P/ FECHAMENTO DE AR CONDICIONAL</t>
  </si>
  <si>
    <t>83,78</t>
  </si>
  <si>
    <t>73933/1</t>
  </si>
  <si>
    <t>PORTA DE FERRO, DE ABRIR, TIPO GRADE COM CHAPA, 87X210CM, COM GUARNICOES</t>
  </si>
  <si>
    <t>582,35</t>
  </si>
  <si>
    <t>73933/3</t>
  </si>
  <si>
    <t>PORTA DE FERRO TIPO VENEZIANA, DE ABRIR, SEM BANDEIRA SEM FERRAGENS</t>
  </si>
  <si>
    <t>406,77</t>
  </si>
  <si>
    <t>73933/4</t>
  </si>
  <si>
    <t>PORTA DE FERRO DE ABRIR TIPO BARRA CHATA, COM REQUADRO E GUARNICAO COMPLETA</t>
  </si>
  <si>
    <t>548,67</t>
  </si>
  <si>
    <t>74073/1</t>
  </si>
  <si>
    <t>ALCAPAO EM FERRO 60X60CM, INCLUSO FERRAGENS</t>
  </si>
  <si>
    <t>98,47</t>
  </si>
  <si>
    <t>74073/2</t>
  </si>
  <si>
    <t>ALCAPAO EM FERRO 70X70CM, INCLUSO FERRAGENS</t>
  </si>
  <si>
    <t>110,40</t>
  </si>
  <si>
    <t>74136/1</t>
  </si>
  <si>
    <t>PORTA DE ACO DE ENROLAR TIPO GRADE, CHAPA 16</t>
  </si>
  <si>
    <t>333,36</t>
  </si>
  <si>
    <t>74136/2</t>
  </si>
  <si>
    <t>PORTA DE ACO CHAPA 24, DE ENROLAR, VAZADA TIJOLINHO OU EQUIVALENTE COM RETANGULO OU CIRCULO, ACABAMENTO GALVANIZADO NATURAL</t>
  </si>
  <si>
    <t>291,06</t>
  </si>
  <si>
    <t>74136/3</t>
  </si>
  <si>
    <t>PORTA DE ACO CHAPA 24, DE ENROLAR, RAIADA, LARGA COM ACABAMENTO GALVANIZADO NATURAL</t>
  </si>
  <si>
    <t>221,94</t>
  </si>
  <si>
    <t>84854</t>
  </si>
  <si>
    <t>BATENTE FERRO 1X1/8"</t>
  </si>
  <si>
    <t>31,50</t>
  </si>
  <si>
    <t>94559</t>
  </si>
  <si>
    <t>JANELA DE AÇO BASCULANTE, FIXAÇÃO COM ARGAMASSA, SEM VIDROS, PADRONIZADA. AF_07/2016</t>
  </si>
  <si>
    <t>446,92</t>
  </si>
  <si>
    <t>94560</t>
  </si>
  <si>
    <t>JANELA DE AÇO DE CORRER, 2 FOLHAS, FIXAÇÃO COM ARGAMASSA, COM VIDROS, PADRONIZADA. AF_07/2016</t>
  </si>
  <si>
    <t>379,40</t>
  </si>
  <si>
    <t>94562</t>
  </si>
  <si>
    <t>JANELA DE AÇO DE CORRER, 4 FOLHAS, FIXAÇÃO COM ARGAMASSA, SEM VIDROS, PADRONIZADA. AF_07/2016</t>
  </si>
  <si>
    <t>401,62</t>
  </si>
  <si>
    <t>94563</t>
  </si>
  <si>
    <t>JANELA DE AÇO DE CORRER, 6 FOLHAS, FIXAÇÃO COM ARGAMASSA, COM VIDROS, PADRONIZADA. AF_07/2016</t>
  </si>
  <si>
    <t>502,12</t>
  </si>
  <si>
    <t>JANELA DE AÇO BASCULANTE, FIXAÇÃO COM PARAFUSO SOBRE CONTRAMARCO (EXCLUSIVE CONTRAMARCO), SEM VIDROS, PADRONIZADA. AF_07/2016</t>
  </si>
  <si>
    <t>392,19</t>
  </si>
  <si>
    <t>94565</t>
  </si>
  <si>
    <t>JANELA DE AÇO DE CORRER, 2 FOLHAS, FIXAÇÃO COM PARAFUSO SOBRE CONTRAMARCO (EXCLUSIVE CONTRAMARCO), COM VIDROS, PADRONIZADA. AF_07/2016</t>
  </si>
  <si>
    <t>361,00</t>
  </si>
  <si>
    <t>94567</t>
  </si>
  <si>
    <t>JANELA DE AÇO DE CORRER, 4 FOLHAS, FIXAÇÃO COM PARAFUSO SOBRE CONTRAMARCO (EXCLUSIVE CONTRAMARCO), SEM VIDROS, PADRONIZADA. AF_07/2016</t>
  </si>
  <si>
    <t>377,47</t>
  </si>
  <si>
    <t>94568</t>
  </si>
  <si>
    <t>JANELA DE AÇO DE CORRER, 6 FOLHAS, FIXAÇÃO COM PARAFUSO SOBRE CONTRAMARCO (EXCLUSIVE CONTRAMARCO), COM VIDROS, PADRONIZADA. AF_07/2016</t>
  </si>
  <si>
    <t>473,82</t>
  </si>
  <si>
    <t>73932/1</t>
  </si>
  <si>
    <t>GRADE DE FERRO EM BARRA CHATA 3/16"</t>
  </si>
  <si>
    <t>235,73</t>
  </si>
  <si>
    <t>73631</t>
  </si>
  <si>
    <t>GUARDA-CORPO EM TUBO DE ACO GALVANIZADO 1 1/2"</t>
  </si>
  <si>
    <t>298,00</t>
  </si>
  <si>
    <t>74195/1</t>
  </si>
  <si>
    <t>GUARDA-CORPO  COM CORRIMAO EM FERRO BARRA CHATA 3/16"</t>
  </si>
  <si>
    <t>278,73</t>
  </si>
  <si>
    <t>73665</t>
  </si>
  <si>
    <t>ESCADA TIPO MARINHEIRO EM ACO CA-50 9,52MM INCLUSO PINTURA COM FUNDO ANTICORROSIVO TIPO ZARCAO</t>
  </si>
  <si>
    <t>60,12</t>
  </si>
  <si>
    <t>73669</t>
  </si>
  <si>
    <t>CORRIMAO EM MADEIRA 1A 2,5X30CM</t>
  </si>
  <si>
    <t>70,33</t>
  </si>
  <si>
    <t>74072/1</t>
  </si>
  <si>
    <t>CORRIMAO EM TUBO ACO GALVANIZADO 3/4" COM BRACADEIRA</t>
  </si>
  <si>
    <t>71,83</t>
  </si>
  <si>
    <t>74072/2</t>
  </si>
  <si>
    <t>CORRIMAO EM TUBO ACO GALVANIZADO 2 1/2" COM BRACADEIRA</t>
  </si>
  <si>
    <t>106,72</t>
  </si>
  <si>
    <t>74072/3</t>
  </si>
  <si>
    <t>CORRIMAO EM TUBO ACO GALVANIZADO 1 1/4" COM BRACADEIRA</t>
  </si>
  <si>
    <t>82,03</t>
  </si>
  <si>
    <t>74194/1</t>
  </si>
  <si>
    <t>ESCADA TIPO MARINHEIRO EM TUBO ACO GALVANIZADO 1 1/2" 5 DEGRAUS</t>
  </si>
  <si>
    <t>225,09</t>
  </si>
  <si>
    <t>84862</t>
  </si>
  <si>
    <t>GUARDA-CORPO COM CORRIMAO EM TUBO DE ACO GALVANIZADO 1 1/2"</t>
  </si>
  <si>
    <t>197,10</t>
  </si>
  <si>
    <t>84863</t>
  </si>
  <si>
    <t>GUARDA-CORPO COM CORRIMAO EM TUBO DE ACO GALVANIZADO 3/4"</t>
  </si>
  <si>
    <t>100,05</t>
  </si>
  <si>
    <t>68050</t>
  </si>
  <si>
    <t>PORTA DE CORRER EM ALUMINIO, COM DUAS FOLHAS PARA VIDRO, INCLUSO VIDRO LISO INCOLOR, FECHADURA E PUXADOR, SEM GUARNICAO/ALIZAR/VISTA</t>
  </si>
  <si>
    <t>90838</t>
  </si>
  <si>
    <t>PORTA CORTA-FOGO 90X210X4CM - FORNECIMENTO E INSTALAÇÃO. AF_08/2015</t>
  </si>
  <si>
    <t>1.120,87</t>
  </si>
  <si>
    <t>91338</t>
  </si>
  <si>
    <t>PORTA DE ALUMÍNIO DE ABRIR COM LAMBRI, COMM GUARNIÇÃO, FIXAÇÃO COM PARAFUSOS - FORNECIMENTO E INSTALAÇÃO. AF_08/2015</t>
  </si>
  <si>
    <t>1.063,32</t>
  </si>
  <si>
    <t>91341</t>
  </si>
  <si>
    <t>PORTA EM ALUMÍNIO DE ABRIR TIPO VENEZIANA COM GUARNIÇÃO, FIXAÇÃO COM PARAFUSOS - FORNECIMENTO E INSTALAÇÃO. AF_08/2015</t>
  </si>
  <si>
    <t>800,13</t>
  </si>
  <si>
    <t>94805</t>
  </si>
  <si>
    <t>PORTA DE ALUMÍNIO DE ABRIR PARA VIDRO SEM GUARNIÇÃO, 87X210CM, FIXAÇÃO COM PARAFUSOS, INCLUSIVE VIDROS - FORNECIMENTO E INSTALAÇÃO. AF_08/2015</t>
  </si>
  <si>
    <t>1.130,44</t>
  </si>
  <si>
    <t>94806</t>
  </si>
  <si>
    <t>PORTA EM AÇO DE ABRIR PARA VIDRO SEM GUARNIÇÃO, 87X210CM, FIXAÇÃO COM PARAFUSOS, EXCLUSIVE VIDROS - FORNECIMENTO E INSTALAÇÃO. AF_08/2015</t>
  </si>
  <si>
    <t>532,48</t>
  </si>
  <si>
    <t>94807</t>
  </si>
  <si>
    <t>PORTA EM AÇO DE ABRIR TIPO VENEZIANA SEM GUARNIÇÃO, 87X210CM, FIXAÇÃO COM PARAFUSOS - FORNECIMENTO E INSTALAÇÃO. AF_08/2015</t>
  </si>
  <si>
    <t>640,80</t>
  </si>
  <si>
    <t>73737/1</t>
  </si>
  <si>
    <t>GRADIL DE ALUMINIO ANODIZADO TIPO BARRA CHATA PARA VARANDAS, ALTURA 0,4M</t>
  </si>
  <si>
    <t>143,49</t>
  </si>
  <si>
    <t>73737/2</t>
  </si>
  <si>
    <t>GRADIL DE ALUMINIO ANODIZADO TIPO BARRA CHATA PARA VARANDAS, ALTURA 1,0M</t>
  </si>
  <si>
    <t>292,72</t>
  </si>
  <si>
    <t>73737/3</t>
  </si>
  <si>
    <t>GRADIL DE ALUMINIO ANODIZADO TIPO BARRA CHATA PARA VARANDAS, ALTURA 1,2M</t>
  </si>
  <si>
    <t>340,81</t>
  </si>
  <si>
    <t>85096</t>
  </si>
  <si>
    <t>GRADIL DE ALUMINIO ANODIZADO TIPO BARRA CHATA</t>
  </si>
  <si>
    <t>295,24</t>
  </si>
  <si>
    <t>73736/1</t>
  </si>
  <si>
    <t>DOBRADICA TIPO VAI E VEM EM LATAO POLIDO 3"</t>
  </si>
  <si>
    <t>90,41</t>
  </si>
  <si>
    <t>84885</t>
  </si>
  <si>
    <t>JOGO DE FERRAGENS CROMADAS PARA PORTA DE VIDRO TEMPERADO, UMA FOLHA COMPOSTO DE DOBRADICAS SUPERIOR E INFERIOR, TRINCO, FECHADURA, CONTRA FECHADURA COM CAPUCHINHO SEM MOLA E PUXADOR</t>
  </si>
  <si>
    <t>731,72</t>
  </si>
  <si>
    <t>1.456,68</t>
  </si>
  <si>
    <t>84889</t>
  </si>
  <si>
    <t>PUXADOR CENTRAL PARA ESQUADRIA DE ALUMINIO</t>
  </si>
  <si>
    <t>17,81</t>
  </si>
  <si>
    <t>84891</t>
  </si>
  <si>
    <t>CREMONA EM LATAO CROMADO OU POLIDO, COMPLETA, COM VARA H=1,50M</t>
  </si>
  <si>
    <t>181,30</t>
  </si>
  <si>
    <t>74046/2</t>
  </si>
  <si>
    <t>TARJETA TIPO LIVRE/OCUPADO PARA PORTA DE BANHEIRO</t>
  </si>
  <si>
    <t>32,86</t>
  </si>
  <si>
    <t>74047/2</t>
  </si>
  <si>
    <t>DOBRADICA EM ACO/FERRO, 3" X 21/2", E=1,9 A 2 MM, SEM ANEL, CROMADO OU ZINCADO, TAMPA BOLA, COM PARAFUSOS</t>
  </si>
  <si>
    <t>74084/1</t>
  </si>
  <si>
    <t>PORTA CADEADO ZINCADO OXIDADO PRETO COM CADEADO DE ACO INOX, LARGURA DE *50* MM</t>
  </si>
  <si>
    <t>141,30</t>
  </si>
  <si>
    <t>84950</t>
  </si>
  <si>
    <t>FECHO EMBUTIR TIPO UNHA 40CM C/COLOCACAO</t>
  </si>
  <si>
    <t>46,41</t>
  </si>
  <si>
    <t>84952</t>
  </si>
  <si>
    <t>FECHO EMBUTIR TIPO UNHA 22CM C/COLOCACAO</t>
  </si>
  <si>
    <t>35,07</t>
  </si>
  <si>
    <t>72116</t>
  </si>
  <si>
    <t>VIDRO LISO COMUM TRANSPARENTE, ESPESSURA 3MM</t>
  </si>
  <si>
    <t>92,54</t>
  </si>
  <si>
    <t>72117</t>
  </si>
  <si>
    <t>VIDRO LISO COMUM TRANSPARENTE, ESPESSURA 4MM</t>
  </si>
  <si>
    <t>118,07</t>
  </si>
  <si>
    <t>72118</t>
  </si>
  <si>
    <t>VIDRO TEMPERADO INCOLOR, ESPESSURA 6MM, FORNECIMENTO E INSTALACAO, INCLUSIVE MASSA PARA VEDACAO</t>
  </si>
  <si>
    <t>174,71</t>
  </si>
  <si>
    <t>72119</t>
  </si>
  <si>
    <t>VIDRO TEMPERADO INCOLOR, ESPESSURA 8MM, FORNECIMENTO E INSTALACAO, INCLUSIVE MASSA PARA VEDACAO</t>
  </si>
  <si>
    <t>219,95</t>
  </si>
  <si>
    <t>72120</t>
  </si>
  <si>
    <t>VIDRO TEMPERADO INCOLOR, ESPESSURA 10MM, FORNECIMENTO E INSTALACAO, INCLUSIVE MASSA PARA VEDACAO</t>
  </si>
  <si>
    <t>277,61</t>
  </si>
  <si>
    <t>72122</t>
  </si>
  <si>
    <t>VIDRO FANTASIA TIPO CANELADO, ESPESSURA 4MM</t>
  </si>
  <si>
    <t>102,04</t>
  </si>
  <si>
    <t>72123</t>
  </si>
  <si>
    <t>VIDRO ARAMADO, ESPESSURA 7MM</t>
  </si>
  <si>
    <t>264,20</t>
  </si>
  <si>
    <t>73838/1</t>
  </si>
  <si>
    <t>PORTA DE VIDRO TEMPERADO, 0,9X2,10M, ESPESSURA 10MM, INCLUSIVE ACESSORIOS</t>
  </si>
  <si>
    <t>2.411,73</t>
  </si>
  <si>
    <t>74125/1</t>
  </si>
  <si>
    <t>ESPELHO CRISTAL ESPESSURA 4MM, COM MOLDURA DE MADEIRA</t>
  </si>
  <si>
    <t>350,96</t>
  </si>
  <si>
    <t>74125/2</t>
  </si>
  <si>
    <t>ESPELHO CRISTAL ESPESSURA 4MM, COM MOLDURA EM ALUMINIO E COMPENSADO 6MM PLASTIFICADO COLADO</t>
  </si>
  <si>
    <t>378,89</t>
  </si>
  <si>
    <t>84957</t>
  </si>
  <si>
    <t>VIDRO LISO COMUM TRANSPARENTE, ESPESSURA 5MM</t>
  </si>
  <si>
    <t>141,69</t>
  </si>
  <si>
    <t>84959</t>
  </si>
  <si>
    <t>VIDRO LISO COMUM TRANSPARENTE, ESPESSURA 6MM</t>
  </si>
  <si>
    <t>164,85</t>
  </si>
  <si>
    <t>85001</t>
  </si>
  <si>
    <t>VIDRO LISO FUME, ESPESSURA 4MM</t>
  </si>
  <si>
    <t>157,13</t>
  </si>
  <si>
    <t>85002</t>
  </si>
  <si>
    <t>VIDRO LISO FUME, ESPESSURA 6MM</t>
  </si>
  <si>
    <t>218,91</t>
  </si>
  <si>
    <t>85004</t>
  </si>
  <si>
    <t>VIDRO FANTASIA MARTELADO 4MM</t>
  </si>
  <si>
    <t>110,80</t>
  </si>
  <si>
    <t>85005</t>
  </si>
  <si>
    <t>ESPELHO CRISTAL, ESPESSURA 4MM, COM PARAFUSOS DE FIXACAO, SEM MOLDURA</t>
  </si>
  <si>
    <t>319,13</t>
  </si>
  <si>
    <t>68054</t>
  </si>
  <si>
    <t>PORTAO DE FERRO EM CHAPA GALVANIZADA PLANA 14 GSG</t>
  </si>
  <si>
    <t>200,52</t>
  </si>
  <si>
    <t>74100/1</t>
  </si>
  <si>
    <t>PORTAO DE FERRO COM VARA 1/2", COM REQUADRO</t>
  </si>
  <si>
    <t>497,06</t>
  </si>
  <si>
    <t>74238/2</t>
  </si>
  <si>
    <t>PORTAO EM TELA ARAME GALVANIZADO N.12 MALHA 2" E MOLDURA EM TUBOS DE ACO COM DUAS FOLHAS DE ABRIR, INCLUSO FERRAGENS</t>
  </si>
  <si>
    <t>983,53</t>
  </si>
  <si>
    <t>85188</t>
  </si>
  <si>
    <t>PORTAO EM TUBO DE ACO GALVANIZADO DIN 2440/NBR 5580, PAINEL UNICO, DIMENSOES 1,0X1,6M, INCLUSIVE CADEADO</t>
  </si>
  <si>
    <t>639,75</t>
  </si>
  <si>
    <t>PORTAO EM TUBO DE ACO GALVANIZADO DIN 2440/NBR 5580, PAINEL UNICO, DIMENSOES 4,0X1,2M, INCLUSIVE CADEADO</t>
  </si>
  <si>
    <t>1.233,65</t>
  </si>
  <si>
    <t>85010</t>
  </si>
  <si>
    <t>CAIXILHO FIXO, DE ALUMINIO, PARA VIDRO</t>
  </si>
  <si>
    <t>475,86</t>
  </si>
  <si>
    <t>85014</t>
  </si>
  <si>
    <t>CAIXILHO FIXO, DE ALUMINIO, COM TELA DE METAL FIO 12 MALHA 3X3CM</t>
  </si>
  <si>
    <t>566,49</t>
  </si>
  <si>
    <t>94569</t>
  </si>
  <si>
    <t>JANELA DE ALUMÍNIO MAXIM-AR, FIXAÇÃO COM PARAFUSO SOBRE CONTRAMARCO (EXCLUSIVE CONTRAMARCO), COM VIDROS, PADRONIZADA. AF_07/2016</t>
  </si>
  <si>
    <t>556,44</t>
  </si>
  <si>
    <t>94570</t>
  </si>
  <si>
    <t>JANELA DE ALUMÍNIO DE CORRER, 2 FOLHAS, FIXAÇÃO COM PARAFUSO SOBRE CONTRAMARCO (EXCLUSIVE CONTRAMARCO), COM VIDROS PADRONIZADA. AF_07/2016</t>
  </si>
  <si>
    <t>510,50</t>
  </si>
  <si>
    <t>94572</t>
  </si>
  <si>
    <t>JANELA DE ALUMÍNIO DE CORRER, 3 FOLHAS, FIXAÇÃO COM PARAFUSO SOBRE CONTRAMARCO (EXCLUSIVE CONTRAMARCO), COM VIDROS, PADRONIZADA. AF_07/2016</t>
  </si>
  <si>
    <t>759,44</t>
  </si>
  <si>
    <t>94573</t>
  </si>
  <si>
    <t>JANELA DE ALUMÍNIO DE CORRER, 4 FOLHAS, FIXAÇÃO COM PARAFUSO SOBRE CONTRAMARCO (EXCLUSIVE CONTRAMARCO), COM VIDROS, PADRONIZADA. AF_07/2016</t>
  </si>
  <si>
    <t>496,57</t>
  </si>
  <si>
    <t>94574</t>
  </si>
  <si>
    <t>JANELA DE ALUMÍNIO DE CORRER, 6 FOLHAS, FIXAÇÃO COM PARAFUSO SOBRE CONTRAMARCO (EXCLUSIVE CONTRAMARCO), COM VIDROS, PADRONIZADA. AF_07/2016</t>
  </si>
  <si>
    <t>754,35</t>
  </si>
  <si>
    <t>94575</t>
  </si>
  <si>
    <t>JANELA DE ALUMÍNIO MAXIM-AR, FIXAÇÃO COM PARAFUSO, VEDAÇÃO COM ESPUMA EXPANSIVA PU, COM VIDROS, PADRONIZADA. AF_07/2016</t>
  </si>
  <si>
    <t>598,18</t>
  </si>
  <si>
    <t>94576</t>
  </si>
  <si>
    <t>JANELA DE ALUMÍNIO DE CORRER, 2 FOLHAS, FIXAÇÃO COM PARAFUSO, VEDAÇÃO COM ESPUMA EXPANSIVA PU, COM VIDROS, PADRONIZADA. AF_07/2016</t>
  </si>
  <si>
    <t>522,06</t>
  </si>
  <si>
    <t>94578</t>
  </si>
  <si>
    <t>JANELA DE ALUMÍNIO DE CORRER, 3 FOLHAS, FIXAÇÃO COM PARAFUSO, VEDAÇÃO COM ESPUMA EXPANSIVA PU, COM VIDROS, PADRONIZADA. AF_07/2016</t>
  </si>
  <si>
    <t>771,20</t>
  </si>
  <si>
    <t>94579</t>
  </si>
  <si>
    <t>JANELA DE ALUMÍNIO DE CORRER, 4 FOLHAS, FIXAÇÃO COM PARAFUSO, VEDAÇÃO COM ESPUMA EXPANSIVA PU, COM VIDROS, PADRONIZADA. AF_07/2016</t>
  </si>
  <si>
    <t>509,22</t>
  </si>
  <si>
    <t>94580</t>
  </si>
  <si>
    <t>JANELA DE ALUMÍNIO DE CORRER, 6 FOLHAS, FIXAÇÃO COM PARAFUSO, VEDAÇÃO COM ESPUMA EXPANSIVA PU, COM VIDROS, PADRONIZADA. AF_07/2016</t>
  </si>
  <si>
    <t>766,56</t>
  </si>
  <si>
    <t>94581</t>
  </si>
  <si>
    <t>JANELA DE ALUMÍNIO MAXIM-AR, FIXAÇÃO COM ARGAMASSA, COM VIDROS, PADRONIZADA. AF_07/2016</t>
  </si>
  <si>
    <t>597,27</t>
  </si>
  <si>
    <t>94582</t>
  </si>
  <si>
    <t>JANELA DE ALUMÍNIO DE CORRER, 2 FOLHAS, FIXAÇÃO COM ARGAMASSA, COM VIDROS, PADRONIZADA. AF_07/2016</t>
  </si>
  <si>
    <t>522,50</t>
  </si>
  <si>
    <t>94584</t>
  </si>
  <si>
    <t>JANELA DE ALUMÍNIO DE CORRER, 3 FOLHAS, FIXAÇÃO COM ARGAMASSA, COM VIDROS, PADRONIZADA. AF_07/2016</t>
  </si>
  <si>
    <t>778,13</t>
  </si>
  <si>
    <t>94585</t>
  </si>
  <si>
    <t>JANELA DE ALUMÍNIO DE CORRER, 4 FOLHAS, FIXAÇÃO COM ARGAMASSA, COM VIDROS, PADRONIZADA. AF_07/2016</t>
  </si>
  <si>
    <t>508,85</t>
  </si>
  <si>
    <t>94586</t>
  </si>
  <si>
    <t>JANELA DE ALUMÍNIO 6 FOLHAS, FIXAÇÃO COM ARGAMASSA, COM VIDROS, PADRONIZADA. AF_07/2016</t>
  </si>
  <si>
    <t>774,55</t>
  </si>
  <si>
    <t>73908/1</t>
  </si>
  <si>
    <t>CANTONEIRA DE ALUMINIO 2"X2", PARA PROTECAO DE QUINA DE PAREDE</t>
  </si>
  <si>
    <t>40,20</t>
  </si>
  <si>
    <t>73908/2</t>
  </si>
  <si>
    <t>CANTONEIRA DE ALUMINIO 1"X1, PARA PROTECAO DE QUINA DE PAREDE</t>
  </si>
  <si>
    <t>31,28</t>
  </si>
  <si>
    <t>85015</t>
  </si>
  <si>
    <t>CANTONEIRA DE MADEIRA 3,0X3,0X1,0CM</t>
  </si>
  <si>
    <t>20,59</t>
  </si>
  <si>
    <t>85016</t>
  </si>
  <si>
    <t>CANTONEIRA DE MADEIRA COM LAMINADO MELAMINICO FOSCO 3,0X3,0X1,0CM</t>
  </si>
  <si>
    <t>74156/3</t>
  </si>
  <si>
    <t>ESTACA A TRADO (BROCA) DIAMETRO = 20 CM, EM CONCRETO MOLDADO IN LOCO, 15 MPA, SEM ARMACAO.</t>
  </si>
  <si>
    <t>48,62</t>
  </si>
  <si>
    <t>48,65</t>
  </si>
  <si>
    <t>21,52</t>
  </si>
  <si>
    <t>37,17</t>
  </si>
  <si>
    <t>6,15</t>
  </si>
  <si>
    <t>246,24</t>
  </si>
  <si>
    <t>83534</t>
  </si>
  <si>
    <t>LASTRO DE CONCRETO, PREPARO MECÂNICO, INCLUSOS ADITIVO IMPERMEABILIZANTE, LANÇAMENTO E ADENSAMENTO</t>
  </si>
  <si>
    <t>472,51</t>
  </si>
  <si>
    <t>11,50</t>
  </si>
  <si>
    <t>12,09</t>
  </si>
  <si>
    <t>74076/1</t>
  </si>
  <si>
    <t>FORMA TABUA P/ CONCRETO EM FUNDACAO RADIER C/ REAPROVEITAMENTO 3X.</t>
  </si>
  <si>
    <t>37,71</t>
  </si>
  <si>
    <t>28,29</t>
  </si>
  <si>
    <t>21,26</t>
  </si>
  <si>
    <t>20,04</t>
  </si>
  <si>
    <t>13,85</t>
  </si>
  <si>
    <t>16,15</t>
  </si>
  <si>
    <t>15,31</t>
  </si>
  <si>
    <t>12,67</t>
  </si>
  <si>
    <t>92263</t>
  </si>
  <si>
    <t>FABRICAÇÃO DE FÔRMA PARA PILARES E ESTRUTURAS SIMILARES, EM CHAPA DE MADEIRA COMPENSADA RESINADA, E = 17 MM. AF_12/2015</t>
  </si>
  <si>
    <t>88,81</t>
  </si>
  <si>
    <t>100,91</t>
  </si>
  <si>
    <t>FABRICAÇÃO DE FÔRMA PARA VIGAS, EM CHAPA DE MADEIRA COMPENSADA RESINADA, E = 17 MM. AF_12/2015</t>
  </si>
  <si>
    <t>63,80</t>
  </si>
  <si>
    <t>92267</t>
  </si>
  <si>
    <t>FABRICAÇÃO DE FÔRMA PARA LAJES, EM CHAPA DE MADEIRA COMPENSADA RESINADA, E = 17 MM. AF_12/2015</t>
  </si>
  <si>
    <t>20,68</t>
  </si>
  <si>
    <t>30,20</t>
  </si>
  <si>
    <t>26,11</t>
  </si>
  <si>
    <t>61,93</t>
  </si>
  <si>
    <t>66,22</t>
  </si>
  <si>
    <t>46,83</t>
  </si>
  <si>
    <t>124,01</t>
  </si>
  <si>
    <t>78,27</t>
  </si>
  <si>
    <t>58,61</t>
  </si>
  <si>
    <t>55,49</t>
  </si>
  <si>
    <t>37,13</t>
  </si>
  <si>
    <t>35,29</t>
  </si>
  <si>
    <t>66,37</t>
  </si>
  <si>
    <t>34,26</t>
  </si>
  <si>
    <t>59,51</t>
  </si>
  <si>
    <t>32,14</t>
  </si>
  <si>
    <t>54,44</t>
  </si>
  <si>
    <t>49,73</t>
  </si>
  <si>
    <t>20,69</t>
  </si>
  <si>
    <t>19,46</t>
  </si>
  <si>
    <t>18,29</t>
  </si>
  <si>
    <t>16,93</t>
  </si>
  <si>
    <t>15,93</t>
  </si>
  <si>
    <t>43,61</t>
  </si>
  <si>
    <t>96530</t>
  </si>
  <si>
    <t>FABRICAÇÃO, MONTAGEM E DESMONTAGEM DE FÔRMA PARA VIGA BALDRAME, EM MADEIRA SERRADA, E=25 MM, 1 UTILIZAÇÃO. AF_06/2017</t>
  </si>
  <si>
    <t>96531</t>
  </si>
  <si>
    <t>FABRICAÇÃO, MONTAGEM E DESMONTAGEM DE FÔRMA PARA BLOCO DE COROAMENTO, EM MADEIRA SERRADA, E=25 MM, 2 UTILIZAÇÕES. AF_06/2017</t>
  </si>
  <si>
    <t>66,91</t>
  </si>
  <si>
    <t>96532</t>
  </si>
  <si>
    <t>FABRICAÇÃO, MONTAGEM E DESMONTAGEM DE FÔRMA PARA SAPATA, EM MADEIRA SERRADA, E=25 MM, 2 UTILIZAÇÕES. AF_06/2017</t>
  </si>
  <si>
    <t>118,10</t>
  </si>
  <si>
    <t>96533</t>
  </si>
  <si>
    <t>FABRICAÇÃO, MONTAGEM E DESMONTAGEM DE FÔRMA PARA VIGA BALDRAME, EM MADEIRA SERRADA, E=25 MM, 2 UTILIZAÇÕES. AF_06/2017</t>
  </si>
  <si>
    <t>57,97</t>
  </si>
  <si>
    <t>96534</t>
  </si>
  <si>
    <t>FABRICAÇÃO, MONTAGEM E DESMONTAGEM DE FÔRMA PARA BLOCO DE COROAMENTO, EM MADEIRA SERRADA, E=25 MM, 4 UTILIZAÇÕES. AF_06/2017</t>
  </si>
  <si>
    <t>51,11</t>
  </si>
  <si>
    <t>96535</t>
  </si>
  <si>
    <t>FABRICAÇÃO, MONTAGEM E DESMONTAGEM DE FÔRMA PARA SAPATA, EM MADEIRA SERRADA, E=25 MM, 4 UTILIZAÇÕES. AF_06/2017</t>
  </si>
  <si>
    <t>89,49</t>
  </si>
  <si>
    <t>96536</t>
  </si>
  <si>
    <t>FABRICAÇÃO, MONTAGEM E DESMONTAGEM DE FÔRMA PARA VIGA BALDRAME, EM MADEIRA SERRADA, E=25 MM, 4 UTILIZAÇÕES. AF_06/2017</t>
  </si>
  <si>
    <t>43,05</t>
  </si>
  <si>
    <t>96537</t>
  </si>
  <si>
    <t>FABRICAÇÃO, MONTAGEM E DESMONTAGEM DE FÔRMA PARA BLOCO DE COROAMENTO, EM CHAPA DE MADEIRA COMPENSADA RESINADA, E=17 MM, 2 UTILIZAÇÕES. AF_06/2017</t>
  </si>
  <si>
    <t>112,93</t>
  </si>
  <si>
    <t>96538</t>
  </si>
  <si>
    <t>FABRICAÇÃO, MONTAGEM E DESMONTAGEM DE FÔRMA PARA SAPATA, EM CHAPA DE MADEIRA COMPENSADA RESINADA, E=17 MM, 2 UTILIZAÇÕES. AF_06/2017</t>
  </si>
  <si>
    <t>171,80</t>
  </si>
  <si>
    <t>96539</t>
  </si>
  <si>
    <t>FABRICAÇÃO, MONTAGEM E DESMONTAGEM DE FÔRMA PARA VIGA BALDRAME, EM CHAPA DE MADEIRA COMPENSADA RESINADA, E=17 MM, 2 UTILIZAÇÕES. AF_06/2017</t>
  </si>
  <si>
    <t>80,30</t>
  </si>
  <si>
    <t>96540</t>
  </si>
  <si>
    <t>FABRICAÇÃO, MONTAGEM E DESMONTAGEM DE FÔRMA PARA BLOCO DE COROAMENTO, EM CHAPA DE MADEIRA COMPENSADA RESINADA, E=17 MM, 4 UTILIZAÇÕES. AF_06/2017</t>
  </si>
  <si>
    <t>82,69</t>
  </si>
  <si>
    <t>96541</t>
  </si>
  <si>
    <t>FABRICAÇÃO, MONTAGEM E DESMONTAGEM DE FÔRMA PARA SAPATA, EM CHAPA DE MADEIRA COMPENSADA RESINADA, E=17 MM, 4 UTILIZAÇÕES. AF_06/2017</t>
  </si>
  <si>
    <t>125,64</t>
  </si>
  <si>
    <t>96542</t>
  </si>
  <si>
    <t>FABRICAÇÃO, MONTAGEM E DESMONTAGEM DE FÔRMA PARA VIGA BALDRAME, EM CHAPA DE MADEIRA COMPENSADA RESINADA, E=17 MM, 4 UTILIZAÇÕES. AF_06/2017</t>
  </si>
  <si>
    <t>62,03</t>
  </si>
  <si>
    <t>ARMAÇÃO DE BLOCO, VIGA BALDRAME E SAPATA UTILIZANDO AÇO CA-60 DE 5 MM - MONTAGEM. AF_06/2017</t>
  </si>
  <si>
    <t>10,46</t>
  </si>
  <si>
    <t>73771/1</t>
  </si>
  <si>
    <t>PROTENSAO DE TIRANTES DE BARRA DE ACO CA-50 EXCL MATERIAIS</t>
  </si>
  <si>
    <t>25,32</t>
  </si>
  <si>
    <t>73990/1</t>
  </si>
  <si>
    <t>ARMACAO ACO CA-50 P/1,0M3 DE CONCRETO</t>
  </si>
  <si>
    <t>412,83</t>
  </si>
  <si>
    <t>73994/1</t>
  </si>
  <si>
    <t>ARMACAO EM TELA DE ACO SOLDADA NERVURADA Q-138, ACO CA-60, 4,2MM, MALHA 10X10CM</t>
  </si>
  <si>
    <t>5,67</t>
  </si>
  <si>
    <t>79504/1</t>
  </si>
  <si>
    <t>TIRANTES P/PROTENSAO E ANCORAGEM EM ROCHA C/ 6 FIOS ACO DURO 8MM .</t>
  </si>
  <si>
    <t>39,26</t>
  </si>
  <si>
    <t>79504/2</t>
  </si>
  <si>
    <t>TIRANTES P/PROTENSAO E ANCORAGEM EM ROCHA C/ 8 FIOS ACO DURO 8MM .</t>
  </si>
  <si>
    <t>44,15</t>
  </si>
  <si>
    <t>79504/3</t>
  </si>
  <si>
    <t>TIRANTES P/PROTENSAO E ANCORAGEM EM ROCHA C/10 FIOS ACO DURO 8MM .</t>
  </si>
  <si>
    <t>49,04</t>
  </si>
  <si>
    <t>79504/4</t>
  </si>
  <si>
    <t>TIRANTES P/PROTENSAO E ANCORAGEM EM ROCHA C/12 FIOS ACO DURO 8MM .</t>
  </si>
  <si>
    <t>53,93</t>
  </si>
  <si>
    <t>79504/5</t>
  </si>
  <si>
    <t>TIRANTE PROTENDIDO P/  ANCORAGEM EM SOLO  C/ 6 FIOS ACO DURO 8MM, INCLUSIVE PROTEÇÃO ANTICORR0SIVA.</t>
  </si>
  <si>
    <t>79504/6</t>
  </si>
  <si>
    <t>TIRANTES P/PROTENSAO E ANCORAGEM EM SOLO TRECHO LIVRE C/ 8 FIOS ACO DURO 8MM INCLUSIVE PROTECAO ANTICORROSIVA.</t>
  </si>
  <si>
    <t>54,62</t>
  </si>
  <si>
    <t>79504/7</t>
  </si>
  <si>
    <t>TIRANTES P/PROTENSAO E ANCORAGEM EM SOLO TRECHO LIVRE C/10 FIOS ACO DURO 8MM INCLUSIVE PROTECAO ANTICORROSIVA.</t>
  </si>
  <si>
    <t>79504/8</t>
  </si>
  <si>
    <t>TIRANTES P/PROTENSAO E ANCORAGEM EM SOLO TRECHO LIVRE C/16 FIOS ACO DURO 8MM INCLUSIVE PROTECAO ANTICORROSIVA.</t>
  </si>
  <si>
    <t>74,79</t>
  </si>
  <si>
    <t>79504/9</t>
  </si>
  <si>
    <t>TIRANTES P/PROTENSAO E ANCORAGEM EM SOLO TRECHO ANCOR C/ 6 FIOS ACO DURO 8MM , INCLUSIVE PROTECAO ANTICORROSIVA.</t>
  </si>
  <si>
    <t>103,65</t>
  </si>
  <si>
    <t>79504/10</t>
  </si>
  <si>
    <t>TIRANTES P/PROTENSAO E ANCORAGEM EM SOLO TRECHO ANCOR C/ 8 FIOS ACO DURO 8MM , INCLUSIVE PROTECAO ANTICORROSIVA.</t>
  </si>
  <si>
    <t>108,54</t>
  </si>
  <si>
    <t>79504/11</t>
  </si>
  <si>
    <t>TIRANTES P/PROTENSAO E ANCORAGEM EM SOLO TRECHO ANCOR C/10 FIOS ACO DURO 8MM .</t>
  </si>
  <si>
    <t>113,43</t>
  </si>
  <si>
    <t>79504/12</t>
  </si>
  <si>
    <t>TIRANTES P/PROTENSAO E ANCORAGEM EM SOLO TRECHO ANCOR C/16 FIOS ACO DURO 8MM .</t>
  </si>
  <si>
    <t>128,71</t>
  </si>
  <si>
    <t>ARMACAO EM TELA DE ACO SOLDADA NERVURADA Q-92, ACO CA-60, 4,2MM, MALHA 15X15CM</t>
  </si>
  <si>
    <t>8,50</t>
  </si>
  <si>
    <t>89996</t>
  </si>
  <si>
    <t>ARMAÇÃO VERTICAL DE ALVENARIA ESTRUTURAL; DIÂMETRO DE 10,0 MM. AF_01/2015</t>
  </si>
  <si>
    <t>5,38</t>
  </si>
  <si>
    <t>89997</t>
  </si>
  <si>
    <t>ARMAÇÃO VERTICAL DE ALVENARIA ESTRUTURAL; DIÂMETRO DE 12,5 MM. AF_01/2015</t>
  </si>
  <si>
    <t>4,49</t>
  </si>
  <si>
    <t>89998</t>
  </si>
  <si>
    <t>ARMAÇÃO DE CINTA DE ALVENARIA ESTRUTURAL; DIÂMETRO DE 10,0 MM. AF_01/2015</t>
  </si>
  <si>
    <t>89999</t>
  </si>
  <si>
    <t>ARMAÇÃO DE VERGA E CONTRAVERGA DE ALVENARIA ESTRUTURAL; DIÂMETRO DE 8,0 MM. AF_01/2015</t>
  </si>
  <si>
    <t>90000</t>
  </si>
  <si>
    <t>ARMAÇÃO DE VERGA E CONTRAVERGA DE ALVENARIA ESTRUTURAL; DIÂMETRO DE 10,0 MM. AF_01/2015</t>
  </si>
  <si>
    <t>6,51</t>
  </si>
  <si>
    <t>91593</t>
  </si>
  <si>
    <t>ARMAÇÃO DO SISTEMA DE PAREDES DE CONCRETO, EXECUTADA EM PAREDES DE EDIFICAÇÕES DE MÚLTIPLOS PAVIMENTOS, TELA Q-138. AF_06/2015</t>
  </si>
  <si>
    <t>91594</t>
  </si>
  <si>
    <t>ARMAÇÃO DO SISTEMA DE PAREDES DE CONCRETO, EXECUTADA EM PAREDES DE EDIFICAÇÕES TÉRREAS OU DE MÚLTIPLOS PAVIMENTOS, TELA Q-92. AF_06/2015</t>
  </si>
  <si>
    <t>5,99</t>
  </si>
  <si>
    <t>91595</t>
  </si>
  <si>
    <t>ARMAÇÃO DO SISTEMA DE PAREDES DE CONCRETO, EXECUTADA EM PAREDES DE EDIFICAÇÕES TÉRREAS, TELA Q-61. AF_06/2015</t>
  </si>
  <si>
    <t>6,79</t>
  </si>
  <si>
    <t>91596</t>
  </si>
  <si>
    <t>ARMAÇÃO DO SISTEMA DE PAREDES DE CONCRETO, EXECUTADA COMO ARMADURA POSITIVA DE LAJES, TELA Q-138. AF_06/2015</t>
  </si>
  <si>
    <t>5,73</t>
  </si>
  <si>
    <t>91597</t>
  </si>
  <si>
    <t>ARMAÇÃO DO SISTEMA DE PAREDES DE CONCRETO, EXECUTADA COMO ARMADURA NEGATIVA DE LAJES, TELA T-196. AF_06/2015</t>
  </si>
  <si>
    <t>4,10</t>
  </si>
  <si>
    <t>91598</t>
  </si>
  <si>
    <t>ARMAÇÃO DO SISTEMA DE PAREDES DE CONCRETO, EXECUTADA COMO ARMADURA POSITIVA DE LAJES, TELA Q-113. AF_06/2015</t>
  </si>
  <si>
    <t>5,75</t>
  </si>
  <si>
    <t>91599</t>
  </si>
  <si>
    <t>ARMAÇÃO DO SISTEMA DE PAREDES DE CONCRETO, EXECUTADA COMO ARMADURA NEGATIVA DE LAJES, TELA L-159. AF_06/2015</t>
  </si>
  <si>
    <t>91600</t>
  </si>
  <si>
    <t>ARMAÇÃO DO SISTEMA DE PAREDES DE CONCRETO, EXECUTADA EM PLATIBANDAS, TELA Q-92. AF_06/2015</t>
  </si>
  <si>
    <t>6,70</t>
  </si>
  <si>
    <t>91601</t>
  </si>
  <si>
    <t>ARMAÇÃO DO SISTEMA DE PAREDES DE CONCRETO, EXECUTADA COMO REFORÇO, VERGALHÃO DE 6,3 MM DE DIÂMETRO. AF_06/2015</t>
  </si>
  <si>
    <t>7,01</t>
  </si>
  <si>
    <t>91602</t>
  </si>
  <si>
    <t>ARMAÇÃO DO SISTEMA DE PAREDES DE CONCRETO, EXECUTADA COMO REFORÇO, VERGALHÃO DE 8,0 MM DE DIÂMETRO. AF_06/2015</t>
  </si>
  <si>
    <t>6,28</t>
  </si>
  <si>
    <t>91603</t>
  </si>
  <si>
    <t>ARMAÇÃO DO SISTEMA DE PAREDES DE CONCRETO, EXECUTADA COMO REFORÇO, VERGALHÃO DE 10,0 MM DE DIÂMETRO. AF_06/2015</t>
  </si>
  <si>
    <t>7,03</t>
  </si>
  <si>
    <t>5,36</t>
  </si>
  <si>
    <t>7,13</t>
  </si>
  <si>
    <t>4,86</t>
  </si>
  <si>
    <t>8,74</t>
  </si>
  <si>
    <t>7,94</t>
  </si>
  <si>
    <t>4,83</t>
  </si>
  <si>
    <t>4,28</t>
  </si>
  <si>
    <t>10,31</t>
  </si>
  <si>
    <t>8,68</t>
  </si>
  <si>
    <t>3,94</t>
  </si>
  <si>
    <t>CORTE E DOBRA DE AÇO CA-60, DIÂMETRO DE 5,0 MM, UTILIZADO EM ESTRUTURAS DIVERSAS, EXCETO LAJES. AF_12/2015</t>
  </si>
  <si>
    <t>5,21</t>
  </si>
  <si>
    <t>92792</t>
  </si>
  <si>
    <t>CORTE E DOBRA DE AÇO CA-50, DIÂMETRO DE 6,3 MM, UTILIZADO EM ESTRUTURAS DIVERSAS, EXCETO LAJES. AF_12/2015</t>
  </si>
  <si>
    <t>CORTE E DOBRA DE AÇO CA-50, DIÂMETRO DE 8,0 MM, UTILIZADO EM ESTRUTURAS DIVERSAS, EXCETO LAJES. AF_12/2015</t>
  </si>
  <si>
    <t>92794</t>
  </si>
  <si>
    <t>CORTE E DOBRA DE AÇO CA-50, DIÂMETRO DE 10,0 MM, UTILIZADO EM ESTRUTURAS DIVERSAS, EXCETO LAJES. AF_12/2015</t>
  </si>
  <si>
    <t>92795</t>
  </si>
  <si>
    <t>CORTE E DOBRA DE AÇO CA-50, DIÂMETRO DE 12,5 MM, UTILIZADO EM ESTRUTURAS DIVERSAS, EXCETO LAJES. AF_12/2015</t>
  </si>
  <si>
    <t>3,65</t>
  </si>
  <si>
    <t>92796</t>
  </si>
  <si>
    <t>CORTE E DOBRA DE AÇO CA-50, DIÂMETRO DE 16,0 MM, UTILIZADO EM ESTRUTURAS DIVERSAS, EXCETO LAJES. AF_12/2015</t>
  </si>
  <si>
    <t>92797</t>
  </si>
  <si>
    <t>CORTE E DOBRA DE AÇO CA-50, DIÂMETRO DE 20,0 MM, UTILIZADO EM ESTRUTURAS DIVERSAS, EXCETO LAJES. AF_12/2015</t>
  </si>
  <si>
    <t>92798</t>
  </si>
  <si>
    <t>CORTE E DOBRA DE AÇO CA-50, DIÂMETRO DE 25,0 MM, UTILIZADO EM ESTRUTURAS DIVERSAS, EXCETO LAJES. AF_12/2015</t>
  </si>
  <si>
    <t>92799</t>
  </si>
  <si>
    <t>CORTE E DOBRA DE AÇO CA-60, DIÂMETRO DE 4,2 MM, UTILIZADO EM LAJE. AF_12/2015</t>
  </si>
  <si>
    <t>92800</t>
  </si>
  <si>
    <t>CORTE E DOBRA DE AÇO CA-60, DIÂMETRO DE 5,0 MM, UTILIZADO EM LAJE. AF_12/2015</t>
  </si>
  <si>
    <t>4,80</t>
  </si>
  <si>
    <t>92801</t>
  </si>
  <si>
    <t>CORTE E DOBRA DE AÇO CA-50, DIÂMETRO DE 6,3 MM, UTILIZADO EM LAJE. AF_12/2015</t>
  </si>
  <si>
    <t>4,41</t>
  </si>
  <si>
    <t>92802</t>
  </si>
  <si>
    <t>CORTE E DOBRA DE AÇO CA-50, DIÂMETRO DE 8,0 MM, UTILIZADO EM LAJE. AF_12/2015</t>
  </si>
  <si>
    <t>4,68</t>
  </si>
  <si>
    <t>92803</t>
  </si>
  <si>
    <t>CORTE E DOBRA DE AÇO CA-50, DIÂMETRO DE 10,0 MM, UTILIZADO EM LAJE. AF_12/2015</t>
  </si>
  <si>
    <t>3,87</t>
  </si>
  <si>
    <t>92804</t>
  </si>
  <si>
    <t>CORTE E DOBRA DE AÇO CA-50, DIÂMETRO DE 12,5 MM, UTILIZADO EM LAJE. AF_12/2015</t>
  </si>
  <si>
    <t>92805</t>
  </si>
  <si>
    <t>CORTE E DOBRA DE AÇO CA-50, DIÂMETRO DE 16,0 MM, UTILIZADO EM LAJE. AF_12/2015</t>
  </si>
  <si>
    <t>3,55</t>
  </si>
  <si>
    <t>92806</t>
  </si>
  <si>
    <t>CORTE E DOBRA DE AÇO CA-50, DIÂMETRO DE 20,0 MM, UTILIZADO EM LAJE. AF_12/2015</t>
  </si>
  <si>
    <t>7,33</t>
  </si>
  <si>
    <t>3,70</t>
  </si>
  <si>
    <t>8,67</t>
  </si>
  <si>
    <t>6,12</t>
  </si>
  <si>
    <t>4,58</t>
  </si>
  <si>
    <t>4,09</t>
  </si>
  <si>
    <t>9,41</t>
  </si>
  <si>
    <t>5,84</t>
  </si>
  <si>
    <t>4,32</t>
  </si>
  <si>
    <t>7,78</t>
  </si>
  <si>
    <t>4,47</t>
  </si>
  <si>
    <t>4,81</t>
  </si>
  <si>
    <t>12,55</t>
  </si>
  <si>
    <t>95943</t>
  </si>
  <si>
    <t>ARMAÇÃO DE ESCADA, COM 2 LANCES, DE UMA ESTRUTURA CONVENCIONAL DE CONCRETO ARMADO UTILIZANDO AÇO CA-60 DE 5,0 MM - MONTAGEM. AF_01/2017</t>
  </si>
  <si>
    <t>13,24</t>
  </si>
  <si>
    <t>95944</t>
  </si>
  <si>
    <t>ARMAÇÃO DE ESCADA, COM 2 LANCES, DE UMA ESTRUTURA CONVENCIONAL DE CONCRETO ARMADO UTILIZANDO AÇO CA-50 DE 6,3 MM - MONTAGEM. AF_01/2017</t>
  </si>
  <si>
    <t>11,28</t>
  </si>
  <si>
    <t>95945</t>
  </si>
  <si>
    <t>ARMAÇÃO DE ESCADA, COM 2 LANCES, DE UMA ESTRUTURA CONVENCIONAL DE CONCRETO ARMADO UTILIZANDO AÇO CA-50 DE 8,0 MM - MONTAGEM. AF_01/2017</t>
  </si>
  <si>
    <t>8,82</t>
  </si>
  <si>
    <t>95946</t>
  </si>
  <si>
    <t>ARMAÇÃO DE ESCADA, COM 2 LANCES, DE UMA ESTRUTURA CONVENCIONAL DE CONCRETO ARMADO UTILIZANDO AÇO CA-50 DE 10,0 MM - MONTAGEM. AF_01/2017</t>
  </si>
  <si>
    <t>6,19</t>
  </si>
  <si>
    <t>95947</t>
  </si>
  <si>
    <t>ARMAÇÃO DE ESCADA, COM 2 LANCES, DE UMA ESTRUTURA CONVENCIONAL DE CONCRETO ARMADO UTILIZANDO AÇO CA-50 DE 12,5 MM - MONTAGEM. AF_01/2017</t>
  </si>
  <si>
    <t>4,75</t>
  </si>
  <si>
    <t>95948</t>
  </si>
  <si>
    <t>ARMAÇÃO DE ESCADA, COM 2 LANCES, DE UMA ESTRUTURA CONVENCIONAL DE CONCRETO ARMADO UTILIZANDO AÇO CA-50 DE 16,0 MM - MONTAGEM. AF_01/2017</t>
  </si>
  <si>
    <t>3,88</t>
  </si>
  <si>
    <t>96544</t>
  </si>
  <si>
    <t>ARMAÇÃO DE BLOCO, VIGA BALDRAME OU SAPATA UTILIZANDO AÇO CA-50 DE 6,3 MM - MONTAGEM. AF_06/2017</t>
  </si>
  <si>
    <t>96545</t>
  </si>
  <si>
    <t>ARMAÇÃO DE BLOCO, VIGA BALDRAME OU SAPATA UTILIZANDO AÇO CA-50 DE 8 MM - MONTAGEM. AF_06/2017</t>
  </si>
  <si>
    <t>96546</t>
  </si>
  <si>
    <t>ARMAÇÃO DE BLOCO, VIGA BALDRAME OU SAPATA UTILIZANDO AÇO CA-50 DE 10 MM - MONTAGEM. AF_06/2017</t>
  </si>
  <si>
    <t>6,39</t>
  </si>
  <si>
    <t>96547</t>
  </si>
  <si>
    <t>ARMAÇÃO DE BLOCO, VIGA BALDRAME OU SAPATA UTILIZANDO AÇO CA-50 DE 12,5 MM - MONTAGEM. AF_06/2017</t>
  </si>
  <si>
    <t>5,55</t>
  </si>
  <si>
    <t>96548</t>
  </si>
  <si>
    <t>ARMAÇÃO DE BLOCO, VIGA BALDRAME OU SAPATA UTILIZANDO AÇO CA-50 DE 16 MM - MONTAGEM. AF_06/2017</t>
  </si>
  <si>
    <t>5,00</t>
  </si>
  <si>
    <t>96549</t>
  </si>
  <si>
    <t>ARMAÇÃO DE BLOCO, VIGA BALDRAME OU SAPATA UTILIZANDO AÇO CA-50 DE 20 MM - MONTAGEM. AF_06/2017</t>
  </si>
  <si>
    <t>96550</t>
  </si>
  <si>
    <t>ARMAÇÃO DE BLOCO, VIGA BALDRAME OU SAPATA UTILIZANDO AÇO CA-50 DE 25 MM - MONTAGEM. AF_06/2017</t>
  </si>
  <si>
    <t>4,74</t>
  </si>
  <si>
    <t>40780</t>
  </si>
  <si>
    <t>REGULARIZAÇÃO DE SUPERFICIE DE CONCRETO APARENTE</t>
  </si>
  <si>
    <t>74157/4</t>
  </si>
  <si>
    <t>LANCAMENTO/APLICACAO MANUAL DE CONCRETO EM FUNDACOES</t>
  </si>
  <si>
    <t>111,64</t>
  </si>
  <si>
    <t>89993</t>
  </si>
  <si>
    <t>GRAUTEAMENTO VERTICAL EM ALVENARIA ESTRUTURAL. AF_01/2015</t>
  </si>
  <si>
    <t>579,31</t>
  </si>
  <si>
    <t>296,00</t>
  </si>
  <si>
    <t>263,96</t>
  </si>
  <si>
    <t>94966</t>
  </si>
  <si>
    <t>CONCRETO FCK = 30MPA, TRAÇO 1:2,1:2,5 (CIMENTO/ AREIA MÉDIA/ BRITA 1)  - PREPARO MECÂNICO COM BETONEIRA 400 L. AF_07/2016</t>
  </si>
  <si>
    <t>278,01</t>
  </si>
  <si>
    <t>94974</t>
  </si>
  <si>
    <t>CONCRETO MAGRO PARA LASTRO, TRAÇO 1:4,5:4,5 (CIMENTO/ AREIA MÉDIA/ BRITA 1)  - PREPARO MANUAL. AF_07/2016</t>
  </si>
  <si>
    <t>332,37</t>
  </si>
  <si>
    <t>96555</t>
  </si>
  <si>
    <t>CONCRETAGEM DE BLOCOS DE COROAMENTO E VIGAS BALDRAME, FCK 30 MPA, COM USO DE JERICA  LANÇAMENTO, ADENSAMENTO E ACABAMENTO. AF_06/2017</t>
  </si>
  <si>
    <t>405,87</t>
  </si>
  <si>
    <t>CONCRETAGEM DE SAPATAS, FCK 30 MPA, COM USO DE JERICA  LANÇAMENTO, ADENSAMENTO E ACABAMENTO. AF_06/2017</t>
  </si>
  <si>
    <t>472,59</t>
  </si>
  <si>
    <t>78,09</t>
  </si>
  <si>
    <t>74141/4</t>
  </si>
  <si>
    <t>LAJE PRE-MOLD BETA 20 P/3,5KN/M2 VAO 6,2M INCL VIGOTAS TIJOLOS ARMADU-RA NEGATIVA CAPEAMENTO 3CM CONCRETO 15MPA ESCORAMENTO MATERIAL E MAO  DE OBRA.</t>
  </si>
  <si>
    <t>104,94</t>
  </si>
  <si>
    <t>83518</t>
  </si>
  <si>
    <t>ALVENARIA EMBASAMENTO E=20 CM BLOCO CONCRETO</t>
  </si>
  <si>
    <t>315,32</t>
  </si>
  <si>
    <t>68328</t>
  </si>
  <si>
    <t>JUNTA DE DILATACAO COM ISOPOR 10 MM</t>
  </si>
  <si>
    <t>13,61</t>
  </si>
  <si>
    <t>73898/1</t>
  </si>
  <si>
    <t>JUNTA DE DILATACAO ELASTICA (PVC) O-220/6 PRESSAO ATE 30 MCA</t>
  </si>
  <si>
    <t>95,61</t>
  </si>
  <si>
    <t>74121/1</t>
  </si>
  <si>
    <t>JUNTA DE DILATACAO PARA IMPERMEABILIZACAO, COM SELANTE ELASTICO MONOCOMPONENTE A BASE DE POLIURETANO, DIMENSOES 1X1CM.</t>
  </si>
  <si>
    <t>20,36</t>
  </si>
  <si>
    <t>79471</t>
  </si>
  <si>
    <t>PINTURA ADESIVA P/ CONCRETO, A BASE DE RESINA EPOXI ( SIKADUR 32 )</t>
  </si>
  <si>
    <t>62,15</t>
  </si>
  <si>
    <t>23,48</t>
  </si>
  <si>
    <t>23,00</t>
  </si>
  <si>
    <t>93187</t>
  </si>
  <si>
    <t>VERGA MOLDADA IN LOCO EM CONCRETO PARA JANELAS COM MAIS DE 1,5 M DE VÃO. AF_03/2016</t>
  </si>
  <si>
    <t>39,63</t>
  </si>
  <si>
    <t>93188</t>
  </si>
  <si>
    <t>VERGA MOLDADA IN LOCO EM CONCRETO PARA PORTAS COM ATÉ 1,5 M DE VÃO. AF_03/2016</t>
  </si>
  <si>
    <t>37,29</t>
  </si>
  <si>
    <t>93196</t>
  </si>
  <si>
    <t>CONTRAVERGA MOLDADA IN LOCO EM CONCRETO PARA VÃOS DE ATÉ 1,5 M DE COMPRIMENTO. AF_03/2016</t>
  </si>
  <si>
    <t>33,49</t>
  </si>
  <si>
    <t>93197</t>
  </si>
  <si>
    <t>CONTRAVERGA MOLDADA IN LOCO EM CONCRETO PARA VÃOS DE MAIS DE 1,5 M DE COMPRIMENTO. AF_03/2016</t>
  </si>
  <si>
    <t>36,69</t>
  </si>
  <si>
    <t>93198</t>
  </si>
  <si>
    <t>CONTRAVERGA MOLDADA IN LOCO COM UTILIZAÇÃO DE BLOCOS CANALETA PARA VÃOS DE ATÉ 1,5 M DE COMPRIMENTO. AF_03/2016</t>
  </si>
  <si>
    <t>23,95</t>
  </si>
  <si>
    <t>93199</t>
  </si>
  <si>
    <t>CONTRAVERGA MOLDADA IN LOCO COM UTILIZAÇÃO DE BLOCOS CANALETA PARA VÃOS DE MAIS DE 1,5 M DE COMPRIMENTO. AF_03/2016</t>
  </si>
  <si>
    <t>DM3</t>
  </si>
  <si>
    <t>85233</t>
  </si>
  <si>
    <t>ESCADA EM CONCRETO ARMADO, FCK = 15 MPA, MOLDADA IN LOCO</t>
  </si>
  <si>
    <t>1.933,70</t>
  </si>
  <si>
    <t>95969</t>
  </si>
  <si>
    <t>(COMPOSIÇÃO REPRESENTATIVA) EXECUÇÃO DE ESCADA EM CONCRETO ARMADO, MOLDADA IN LOCO, FCK = 25 MPA. AF_02/2017</t>
  </si>
  <si>
    <t>1.863,09</t>
  </si>
  <si>
    <t>83731</t>
  </si>
  <si>
    <t>IMPERMEABILIZACAO DE SUPERFICIE COM ARGAMASSA DE CIMENTO E AREIA, TRACO 1:3, COM ADITIVO IMPERMEABILIZANTE, E=3 CM</t>
  </si>
  <si>
    <t>83732</t>
  </si>
  <si>
    <t>IMPERMEABILIZACAO DE SUPERFICIE COM ARGAMASSA DE CIMENTO E AREIA, TRACO 1:3, COM ADITIVO IMPERMEABILIZANTE, E=1,5 CM</t>
  </si>
  <si>
    <t>32,93</t>
  </si>
  <si>
    <t>83733</t>
  </si>
  <si>
    <t>IMPERMEABILIZACAO DE SUPERFICIE COM ARGAMASSA DE CIMENTO E AREIA (GROSSA), TRACO 1:4, COM ADITIVO IMPERMEABILIZANTE, E=2 CM</t>
  </si>
  <si>
    <t>37,31</t>
  </si>
  <si>
    <t>83735</t>
  </si>
  <si>
    <t>IMPERMEABILIZACAO DE SUPERFICIE COM CIMENTO IMPERMEABILIZANTE DE PEGA ULTRA RAPIDA, TRACO 1:1, E=0,5 CM</t>
  </si>
  <si>
    <t>58,49</t>
  </si>
  <si>
    <t>68053</t>
  </si>
  <si>
    <t>FORNECIMENTO/INSTALACAO LONA PLASTICA PRETA, PARA IMPERMEABILIZACAO, ESPESSURA 150 MICRAS.</t>
  </si>
  <si>
    <t>5,39</t>
  </si>
  <si>
    <t>73753/1</t>
  </si>
  <si>
    <t>IMPERMEABILIZACAO DE SUPERFICIE COM MANTA ASFALTICA PROTEGIDA COM FILME DE ALUMINIO GOFRADO (DE ESPESSURA 0,8MM), INCLUSA APLICACAO DE  EMULSAO ASFALTICA, E=3MM.</t>
  </si>
  <si>
    <t>76,58</t>
  </si>
  <si>
    <t>74033/1</t>
  </si>
  <si>
    <t>IMPERMEABILIZACAO DE SUPERFICIE COM GEOMEMBRANA (MANTA TERMOPLASTICA LISA) TIPO PEAD, E=2MM.</t>
  </si>
  <si>
    <t>40,76</t>
  </si>
  <si>
    <t>83737</t>
  </si>
  <si>
    <t>IMPERMEABILIZACAO DE SUPERFICIE COM MANTA ASFALTICA (COM POLIMEROS TIPO APP), E=3 MM</t>
  </si>
  <si>
    <t>60,33</t>
  </si>
  <si>
    <t>83738</t>
  </si>
  <si>
    <t>IMPERMEABILIZACAO DE SUPERFICIE COM MANTA ASFALTICA (COM POLIMEROS TIPO APP), E=4 MM</t>
  </si>
  <si>
    <t>74,23</t>
  </si>
  <si>
    <t>83740</t>
  </si>
  <si>
    <t>IMPERMEABILIZACAO COM VÉU DE POLIESTER</t>
  </si>
  <si>
    <t>30,11</t>
  </si>
  <si>
    <t>73929/1</t>
  </si>
  <si>
    <t>IMPERMEABILIZACAO DE SUPERFICIE COM CIMENTO ESPECIAL CRISTALIZANTE COM ADESIVO LIQUIDO, UMA DEMAO.</t>
  </si>
  <si>
    <t>32,47</t>
  </si>
  <si>
    <t>73929/4</t>
  </si>
  <si>
    <t>IMPERMEABILIZACAO DE ESTRUTURAS ENTERRADAS COM CIMENTO CRISTALIZANTE E ADESIVO LIQUIDO, ATE 7M DE PROFUNDIDADE.</t>
  </si>
  <si>
    <t>60,95</t>
  </si>
  <si>
    <t>6225</t>
  </si>
  <si>
    <t>IMPERMEABILIZACAO DE CALHAS/LAJES DESCOBERTAS, COM EMULSAO ASFALTICA COM ELASTOMEROS, 3 DEMAOS</t>
  </si>
  <si>
    <t>38,23</t>
  </si>
  <si>
    <t>72075</t>
  </si>
  <si>
    <t>IMPERMEABILIZACAO DE SUPERFICIE COM REVESTIMENTO BICOMPONENTE SEMI FLEXIVEL.</t>
  </si>
  <si>
    <t>11,98</t>
  </si>
  <si>
    <t>73762/2</t>
  </si>
  <si>
    <t>IMPERMEABILIZACAO DE SUPERFICIE COM ADESIVO LIQUIDO SOBRE CIMENTO CRISTALIZANTE, INCLUSO VEU DE FIBRA DE VIDRO.</t>
  </si>
  <si>
    <t>84,64</t>
  </si>
  <si>
    <t>73762/4</t>
  </si>
  <si>
    <t>IMPERMEABILIZACAO DE SUPERFICIE COM ASFALTO ELASTOMERICO, INCLUSOS PRIMER E VEU DE FIBRA DE VIDRO.</t>
  </si>
  <si>
    <t>130,93</t>
  </si>
  <si>
    <t>74066/2</t>
  </si>
  <si>
    <t>IMPERMEABILIZACAO DE SUPERFICIE, COM IMPERMEABILIZANTE FLEXIVEL A BASE ACRILICA.</t>
  </si>
  <si>
    <t>81,17</t>
  </si>
  <si>
    <t>74106/1</t>
  </si>
  <si>
    <t>IMPERMEABILIZACAO DE ESTRUTURAS ENTERRADAS, COM TINTA ASFALTICA, DUAS DEMAOS.</t>
  </si>
  <si>
    <t>9,55</t>
  </si>
  <si>
    <t>83741</t>
  </si>
  <si>
    <t>IMPERMEABILIZACAO DE SUPERFICIE COM EMULSAO ASFALTICA COM ELASTOMERO, INCLUSOS PRIMER E VEU DE POLIESTER</t>
  </si>
  <si>
    <t>69,54</t>
  </si>
  <si>
    <t>83742</t>
  </si>
  <si>
    <t>IMPERMEABILIZACAO DE SUPERFICIE COM EMULSAO ASFALTICA A BASE D'AGUA</t>
  </si>
  <si>
    <t>83743</t>
  </si>
  <si>
    <t>JUNTA DE DILATACAO PARA IMPERMEABILIZACAO, COM ASFALTO OXIDADO APLICADO A QUENTE, DIMENSOES 2X2 CM</t>
  </si>
  <si>
    <t>19,87</t>
  </si>
  <si>
    <t>73872/1</t>
  </si>
  <si>
    <t>IMPERMEABILIZACAO COM PINTURA A BASE DE RESINA EPOXI ALCATRAO, UMA DEMAO.</t>
  </si>
  <si>
    <t>29,11</t>
  </si>
  <si>
    <t>73872/2</t>
  </si>
  <si>
    <t>IMPERMEABILIZACAO COM PINTURA A BASE DE RESINA EPOXI ALCATRAO, DUAS DEMAOS.</t>
  </si>
  <si>
    <t>56,99</t>
  </si>
  <si>
    <t>72124</t>
  </si>
  <si>
    <t>IMPERMEABILIZACAO DE SUPERFICIE COM MASTIQUE ELASTICO A BASE DE SILICONE, POR VOLUME.</t>
  </si>
  <si>
    <t>107,55</t>
  </si>
  <si>
    <t>74025/1</t>
  </si>
  <si>
    <t>IMPERMEABILIZACAO DE SUPERFICIE COM MASTIQUE BETUMINOSO A FRIO, POR METRO.</t>
  </si>
  <si>
    <t>46,31</t>
  </si>
  <si>
    <t>74190/1</t>
  </si>
  <si>
    <t>IMPERMEABILIZACAO DE SUPERFICIE COM MASTIQUE BETUMINOSO A FRIO, POR AREA.</t>
  </si>
  <si>
    <t>153,53</t>
  </si>
  <si>
    <t>73798/1</t>
  </si>
  <si>
    <t>DUTO ESPIRAL FLEXIVEL SINGELO PEAD D=50MM(2") REVESTIDO COM PVC COM FIO GUIA DE ACO GALVANIZADO, LANCADO DIRETO NO SOLO, INCL CONEXOES</t>
  </si>
  <si>
    <t>25,43</t>
  </si>
  <si>
    <t>73798/3</t>
  </si>
  <si>
    <t>DUTO ESPIRAL FLEXIVEL SINGELO PEAD D=75MM(3") REVESTIDO COM PVC COM FIO GUIA DE ACO GALVANIZADO, LANCADO DIRETO NO SOLO, INCL CONEXOES</t>
  </si>
  <si>
    <t>39,58</t>
  </si>
  <si>
    <t>91831</t>
  </si>
  <si>
    <t>ELETRODUTO FLEXÍVEL CORRUGADO, PVC, DN 20 MM (1/2"), PARA CIRCUITOS TERMINAIS, INSTALADO EM FORRO - FORNECIMENTO E INSTALAÇÃO. AF_12/2015</t>
  </si>
  <si>
    <t>5,37</t>
  </si>
  <si>
    <t>91834</t>
  </si>
  <si>
    <t>ELETRODUTO FLEXÍVEL CORRUGADO, PVC, DN 25 MM (3/4"), PARA CIRCUITOS TERMINAIS, INSTALADO EM FORRO - FORNECIMENTO E INSTALAÇÃO. AF_12/2015</t>
  </si>
  <si>
    <t>6,06</t>
  </si>
  <si>
    <t>91836</t>
  </si>
  <si>
    <t>ELETRODUTO FLEXÍVEL CORRUGADO, PVC, DN 32 MM (1"), PARA CIRCUITOS TERMINAIS, INSTALADO EM FORRO - FORNECIMENTO E INSTALAÇÃO. AF_12/2015</t>
  </si>
  <si>
    <t>7,70</t>
  </si>
  <si>
    <t>91842</t>
  </si>
  <si>
    <t>ELETRODUTO FLEXÍVEL CORRUGADO, PVC, DN 20 MM (1/2"), PARA CIRCUITOS TERMINAIS, INSTALADO EM LAJE - FORNECIMENTO E INSTALAÇÃO. AF_12/2015</t>
  </si>
  <si>
    <t>91844</t>
  </si>
  <si>
    <t>ELETRODUTO FLEXÍVEL CORRUGADO, PVC, DN 25 MM (3/4"), PARA CIRCUITOS TERMINAIS, INSTALADO EM LAJE - FORNECIMENTO E INSTALAÇÃO. AF_12/2015</t>
  </si>
  <si>
    <t>4,63</t>
  </si>
  <si>
    <t>91846</t>
  </si>
  <si>
    <t>ELETRODUTO FLEXÍVEL CORRUGADO, PVC, DN 32 MM (1"), PARA CIRCUITOS TERMINAIS, INSTALADO EM LAJE - FORNECIMENTO E INSTALAÇÃO. AF_12/2015</t>
  </si>
  <si>
    <t>91852</t>
  </si>
  <si>
    <t>ELETRODUTO FLEXÍVEL CORRUGADO, PVC, DN 20 MM (1/2"), PARA CIRCUITOS TERMINAIS, INSTALADO EM PAREDE - FORNECIMENTO E INSTALAÇÃO. AF_12/2015</t>
  </si>
  <si>
    <t>91854</t>
  </si>
  <si>
    <t>ELETRODUTO FLEXÍVEL CORRUGADO, PVC, DN 25 MM (3/4"), PARA CIRCUITOS TERMINAIS, INSTALADO EM PAREDE - FORNECIMENTO E INSTALAÇÃO. AF_12/2015</t>
  </si>
  <si>
    <t>6,80</t>
  </si>
  <si>
    <t>91856</t>
  </si>
  <si>
    <t>ELETRODUTO FLEXÍVEL CORRUGADO, PVC, DN 32 MM (1"), PARA CIRCUITOS TERMINAIS, INSTALADO EM PAREDE - FORNECIMENTO E INSTALAÇÃO. AF_12/2015</t>
  </si>
  <si>
    <t>8,38</t>
  </si>
  <si>
    <t>91862</t>
  </si>
  <si>
    <t>ELETRODUTO RÍGIDO ROSCÁVEL, PVC, DN 20 MM (1/2"), PARA CIRCUITOS TERMINAIS, INSTALADO EM FORRO - FORNECIMENTO E INSTALAÇÃO. AF_12/2015</t>
  </si>
  <si>
    <t>6,35</t>
  </si>
  <si>
    <t>91863</t>
  </si>
  <si>
    <t>ELETRODUTO RÍGIDO ROSCÁVEL, PVC, DN 25 MM (3/4"), PARA CIRCUITOS TERMINAIS, INSTALADO EM FORRO - FORNECIMENTO E INSTALAÇÃO. AF_12/2015</t>
  </si>
  <si>
    <t>7,44</t>
  </si>
  <si>
    <t>91864</t>
  </si>
  <si>
    <t>ELETRODUTO RÍGIDO ROSCÁVEL, PVC, DN 32 MM (1"), PARA CIRCUITOS TERMINAIS, INSTALADO EM FORRO - FORNECIMENTO E INSTALAÇÃO. AF_12/2015</t>
  </si>
  <si>
    <t>9,56</t>
  </si>
  <si>
    <t>91865</t>
  </si>
  <si>
    <t>ELETRODUTO RÍGIDO ROSCÁVEL, PVC, DN 40 MM (1 1/4"), PARA CIRCUITOS TERMINAIS, INSTALADO EM FORRO - FORNECIMENTO E INSTALAÇÃO. AF_12/2015</t>
  </si>
  <si>
    <t>11,74</t>
  </si>
  <si>
    <t>91866</t>
  </si>
  <si>
    <t>ELETRODUTO RÍGIDO ROSCÁVEL, PVC, DN 20 MM (1/2"), PARA CIRCUITOS TERMINAIS, INSTALADO EM LAJE - FORNECIMENTO E INSTALAÇÃO. AF_12/2015</t>
  </si>
  <si>
    <t>91867</t>
  </si>
  <si>
    <t>ELETRODUTO RÍGIDO ROSCÁVEL, PVC, DN 25 MM (3/4"), PARA CIRCUITOS TERMINAIS, INSTALADO EM LAJE - FORNECIMENTO E INSTALAÇÃO. AF_12/2015</t>
  </si>
  <si>
    <t>6,13</t>
  </si>
  <si>
    <t>91868</t>
  </si>
  <si>
    <t>ELETRODUTO RÍGIDO ROSCÁVEL, PVC, DN 32 MM (1"), PARA CIRCUITOS TERMINAIS, INSTALADO EM LAJE - FORNECIMENTO E INSTALAÇÃO. AF_12/2015</t>
  </si>
  <si>
    <t>91869</t>
  </si>
  <si>
    <t>ELETRODUTO RÍGIDO ROSCÁVEL, PVC, DN 40 MM (1 1/4"), PARA CIRCUITOS TERMINAIS, INSTALADO EM LAJE - FORNECIMENTO E INSTALAÇÃO. AF_12/2015</t>
  </si>
  <si>
    <t>10,43</t>
  </si>
  <si>
    <t>91870</t>
  </si>
  <si>
    <t>ELETRODUTO RÍGIDO ROSCÁVEL, PVC, DN 20 MM (1/2"), PARA CIRCUITOS TERMINAIS, INSTALADO EM PAREDE - FORNECIMENTO E INSTALAÇÃO. AF_12/2015</t>
  </si>
  <si>
    <t>91871</t>
  </si>
  <si>
    <t>ELETRODUTO RÍGIDO ROSCÁVEL, PVC, DN 25 MM (3/4"), PARA CIRCUITOS TERMINAIS, INSTALADO EM PAREDE - FORNECIMENTO E INSTALAÇÃO. AF_12/2015</t>
  </si>
  <si>
    <t>8,83</t>
  </si>
  <si>
    <t>91872</t>
  </si>
  <si>
    <t>ELETRODUTO RÍGIDO ROSCÁVEL, PVC, DN 32 MM (1"), PARA CIRCUITOS TERMINAIS, INSTALADO EM PAREDE - FORNECIMENTO E INSTALAÇÃO. AF_12/2015</t>
  </si>
  <si>
    <t>10,94</t>
  </si>
  <si>
    <t>91873</t>
  </si>
  <si>
    <t>ELETRODUTO RÍGIDO ROSCÁVEL, PVC, DN 40 MM (1 1/4"), PARA CIRCUITOS TERMINAIS, INSTALADO EM PAREDE - FORNECIMENTO E INSTALAÇÃO. AF_12/2015</t>
  </si>
  <si>
    <t>13,08</t>
  </si>
  <si>
    <t>93008</t>
  </si>
  <si>
    <t>ELETRODUTO RÍGIDO ROSCÁVEL, PVC, DN 50 MM (1 1/2") - FORNECIMENTO E INSTALAÇÃO. AF_12/2015</t>
  </si>
  <si>
    <t>93009</t>
  </si>
  <si>
    <t>ELETRODUTO RÍGIDO ROSCÁVEL, PVC, DN 60 MM (2") - FORNECIMENTO E INSTALAÇÃO. AF_12/2015</t>
  </si>
  <si>
    <t>13,46</t>
  </si>
  <si>
    <t>93010</t>
  </si>
  <si>
    <t>ELETRODUTO RÍGIDO ROSCÁVEL, PVC, DN 75 MM (2 1/2") - FORNECIMENTO E INSTALAÇÃO. AF_12/2015</t>
  </si>
  <si>
    <t>93011</t>
  </si>
  <si>
    <t>ELETRODUTO RÍGIDO ROSCÁVEL, PVC, DN 85 MM (3") - FORNECIMENTO E INSTALAÇÃO. AF_12/2015</t>
  </si>
  <si>
    <t>22,06</t>
  </si>
  <si>
    <t>93012</t>
  </si>
  <si>
    <t>ELETRODUTO RÍGIDO ROSCÁVEL, PVC, DN 110 MM (4") - FORNECIMENTO E INSTALAÇÃO. AF_12/2015</t>
  </si>
  <si>
    <t>32,52</t>
  </si>
  <si>
    <t>95726</t>
  </si>
  <si>
    <t>ELETRODUTO RÍGIDO SOLDÁVEL, PVC, DN 20 MM (½), APARENTE, INSTALADO EM TETO - FORNECIMENTO E INSTALAÇÃO. AF_11/2016_P</t>
  </si>
  <si>
    <t>95727</t>
  </si>
  <si>
    <t>ELETRODUTO RÍGIDO SOLDÁVEL, PVC, DN 25 MM (3/4), APARENTE, INSTALADO EM TETO - FORNECIMENTO E INSTALAÇÃO. AF_11/2016_P</t>
  </si>
  <si>
    <t>4,90</t>
  </si>
  <si>
    <t>95728</t>
  </si>
  <si>
    <t>ELETRODUTO RÍGIDO SOLDÁVEL, PVC, DN 32 MM (1), APARENTE, INSTALADO EM TETO - FORNECIMENTO E INSTALAÇÃO. AF_11/2016_P</t>
  </si>
  <si>
    <t>6,03</t>
  </si>
  <si>
    <t>95729</t>
  </si>
  <si>
    <t>ELETRODUTO RÍGIDO SOLDÁVEL, PVC, DN 20 MM (½), APARENTE, INSTALADO EM PAREDE - FORNECIMENTO E INSTALAÇÃO. AF_11/2016_P</t>
  </si>
  <si>
    <t>6,01</t>
  </si>
  <si>
    <t>95730</t>
  </si>
  <si>
    <t>ELETRODUTO RÍGIDO SOLDÁVEL, PVC, DN 25 MM (3/4), APARENTE, INSTALADO EM PAREDE - FORNECIMENTO E INSTALAÇÃO. AF_11/2016_P</t>
  </si>
  <si>
    <t>6,60</t>
  </si>
  <si>
    <t>95731</t>
  </si>
  <si>
    <t>ELETRODUTO RÍGIDO SOLDÁVEL, PVC, DN 32 MM (1), APARENTE, INSTALADO EM PAREDE - FORNECIMENTO E INSTALAÇÃO. AF_11/2016_P</t>
  </si>
  <si>
    <t>7,73</t>
  </si>
  <si>
    <t>95732</t>
  </si>
  <si>
    <t>LUVA PARA ELETRODUTO, PVC, SOLDÁVEL, DN 20 MM (1/2), APARENTE, INSTALADA EM TETO - FORNECIMENTO E INSTALAÇÃO. AF_11/2016_P</t>
  </si>
  <si>
    <t>14,68</t>
  </si>
  <si>
    <t>36,22</t>
  </si>
  <si>
    <t>9,86</t>
  </si>
  <si>
    <t>5,24</t>
  </si>
  <si>
    <t>9,13</t>
  </si>
  <si>
    <t>6,36</t>
  </si>
  <si>
    <t>7,22</t>
  </si>
  <si>
    <t>10,26</t>
  </si>
  <si>
    <t>14,39</t>
  </si>
  <si>
    <t>8,88</t>
  </si>
  <si>
    <t>17,86</t>
  </si>
  <si>
    <t>11,78</t>
  </si>
  <si>
    <t>13,40</t>
  </si>
  <si>
    <t>14,31</t>
  </si>
  <si>
    <t>11,85</t>
  </si>
  <si>
    <t>26,30</t>
  </si>
  <si>
    <t>39,94</t>
  </si>
  <si>
    <t>5,95</t>
  </si>
  <si>
    <t>14,09</t>
  </si>
  <si>
    <t>72250</t>
  </si>
  <si>
    <t>CABO DE COBRE NU 10MM2 - FORNECIMENTO E INSTALACAO</t>
  </si>
  <si>
    <t>72251</t>
  </si>
  <si>
    <t>CABO DE COBRE NU 16MM2 - FORNECIMENTO E INSTALACAO</t>
  </si>
  <si>
    <t>11,55</t>
  </si>
  <si>
    <t>72252</t>
  </si>
  <si>
    <t>CABO DE COBRE NU 25MM2 - FORNECIMENTO E INSTALACAO</t>
  </si>
  <si>
    <t>16,61</t>
  </si>
  <si>
    <t>72253</t>
  </si>
  <si>
    <t>CABO DE COBRE NU 35MM2 - FORNECIMENTO E INSTALACAO</t>
  </si>
  <si>
    <t>21,95</t>
  </si>
  <si>
    <t>72254</t>
  </si>
  <si>
    <t>CABO DE COBRE NU 50MM2 - FORNECIMENTO E INSTALACAO</t>
  </si>
  <si>
    <t>31,29</t>
  </si>
  <si>
    <t>72255</t>
  </si>
  <si>
    <t>CABO DE COBRE NU 70MM2 - FORNECIMENTO E INSTALACAO</t>
  </si>
  <si>
    <t>40,22</t>
  </si>
  <si>
    <t>72256</t>
  </si>
  <si>
    <t>CABO DE COBRE NU 95MM2 - FORNECIMENTO E INSTALACAO</t>
  </si>
  <si>
    <t>51,92</t>
  </si>
  <si>
    <t>72257</t>
  </si>
  <si>
    <t>CABO DE COBRE NU 120MM2 - FORNECIMENTO E INSTALACAO</t>
  </si>
  <si>
    <t>67,56</t>
  </si>
  <si>
    <t>91926</t>
  </si>
  <si>
    <t>CABO DE COBRE FLEXÍVEL ISOLADO, 2,5 MM², ANTI-CHAMA 450/750 V, PARA CIRCUITOS TERMINAIS - FORNECIMENTO E INSTALAÇÃO. AF_12/2015</t>
  </si>
  <si>
    <t>91927</t>
  </si>
  <si>
    <t>CABO DE COBRE FLEXÍVEL ISOLADO, 2,5 MM², ANTI-CHAMA 0,6/1,0 KV, PARA CIRCUITOS TERMINAIS - FORNECIMENTO E INSTALAÇÃO. AF_12/2015</t>
  </si>
  <si>
    <t>91928</t>
  </si>
  <si>
    <t>CABO DE COBRE FLEXÍVEL ISOLADO, 4 MM², ANTI-CHAMA 450/750 V, PARA CIRCUITOS TERMINAIS - FORNECIMENTO E INSTALAÇÃO. AF_12/2015</t>
  </si>
  <si>
    <t>91929</t>
  </si>
  <si>
    <t>CABO DE COBRE FLEXÍVEL ISOLADO, 4 MM², ANTI-CHAMA 0,6/1,0 KV, PARA CIRCUITOS TERMINAIS - FORNECIMENTO E INSTALAÇÃO. AF_12/2015</t>
  </si>
  <si>
    <t>4,04</t>
  </si>
  <si>
    <t>91930</t>
  </si>
  <si>
    <t>CABO DE COBRE FLEXÍVEL ISOLADO, 6 MM², ANTI-CHAMA 450/750 V, PARA CIRCUITOS TERMINAIS - FORNECIMENTO E INSTALAÇÃO. AF_12/2015</t>
  </si>
  <si>
    <t>91931</t>
  </si>
  <si>
    <t>CABO DE COBRE FLEXÍVEL ISOLADO, 6 MM², ANTI-CHAMA 0,6/1,0 KV, PARA CIRCUITOS TERMINAIS - FORNECIMENTO E INSTALAÇÃO. AF_12/2015</t>
  </si>
  <si>
    <t>91932</t>
  </si>
  <si>
    <t>CABO DE COBRE FLEXÍVEL ISOLADO, 10 MM², ANTI-CHAMA 450/750 V, PARA CIRCUITOS TERMINAIS - FORNECIMENTO E INSTALAÇÃO. AF_12/2015</t>
  </si>
  <si>
    <t>91933</t>
  </si>
  <si>
    <t>CABO DE COBRE FLEXÍVEL ISOLADO, 10 MM², ANTI-CHAMA 0,6/1,0 KV, PARA CIRCUITOS TERMINAIS - FORNECIMENTO E INSTALAÇÃO. AF_12/2015</t>
  </si>
  <si>
    <t>91934</t>
  </si>
  <si>
    <t>CABO DE COBRE FLEXÍVEL ISOLADO, 16 MM², ANTI-CHAMA 450/750 V, PARA CIRCUITOS TERMINAIS - FORNECIMENTO E INSTALAÇÃO. AF_12/2015</t>
  </si>
  <si>
    <t>12,06</t>
  </si>
  <si>
    <t>91935</t>
  </si>
  <si>
    <t>CABO DE COBRE FLEXÍVEL ISOLADO, 16 MM², ANTI-CHAMA 0,6/1,0 KV, PARA CIRCUITOS TERMINAIS - FORNECIMENTO E INSTALAÇÃO. AF_12/2015</t>
  </si>
  <si>
    <t>12,70</t>
  </si>
  <si>
    <t>92979</t>
  </si>
  <si>
    <t>CABO DE COBRE FLEXÍVEL ISOLADO, 10 MM², ANTI-CHAMA 450/750 V, PARA DISTRIBUIÇÃO - FORNECIMENTO E INSTALAÇÃO. AF_12/2015</t>
  </si>
  <si>
    <t>92980</t>
  </si>
  <si>
    <t>CABO DE COBRE FLEXÍVEL ISOLADO, 10 MM², ANTI-CHAMA 0,6/1,0 KV, PARA DISTRIBUIÇÃO - FORNECIMENTO E INSTALAÇÃO. AF_12/2015</t>
  </si>
  <si>
    <t>4,94</t>
  </si>
  <si>
    <t>92981</t>
  </si>
  <si>
    <t>CABO DE COBRE FLEXÍVEL ISOLADO, 16 MM², ANTI-CHAMA 450/750 V, PARA DISTRIBUIÇÃO - FORNECIMENTO E INSTALAÇÃO. AF_12/2015</t>
  </si>
  <si>
    <t>92982</t>
  </si>
  <si>
    <t>CABO DE COBRE FLEXÍVEL ISOLADO, 16 MM², ANTI-CHAMA 0,6/1,0 KV, PARA DISTRIBUIÇÃO - FORNECIMENTO E INSTALAÇÃO. AF_12/2015</t>
  </si>
  <si>
    <t>7,53</t>
  </si>
  <si>
    <t>83443</t>
  </si>
  <si>
    <t>CAIXA DE PASSAGEM 20X20X25 FUNDO BRITA COM TAMPA</t>
  </si>
  <si>
    <t>45,41</t>
  </si>
  <si>
    <t>83446</t>
  </si>
  <si>
    <t>CAIXA DE PASSAGEM 30X30X40 COM TAMPA E DRENO BRITA</t>
  </si>
  <si>
    <t>150,48</t>
  </si>
  <si>
    <t>83447</t>
  </si>
  <si>
    <t>CAIXA DE PASSAGEM 40X40X50 FUNDO BRITA COM TAMPA</t>
  </si>
  <si>
    <t>162,06</t>
  </si>
  <si>
    <t>83448</t>
  </si>
  <si>
    <t>CAIXA DE PASSGEM 50X50X60 FUNDO BRITA C/ TAMPA</t>
  </si>
  <si>
    <t>245,06</t>
  </si>
  <si>
    <t>83449</t>
  </si>
  <si>
    <t>CAIXA DE PASSAGEM 60X60X70 FUNDO BRITA COM TAMPA</t>
  </si>
  <si>
    <t>345,20</t>
  </si>
  <si>
    <t>83450</t>
  </si>
  <si>
    <t>CAIXA DE PASSAGEM 80X80X62 FUNDO BRITA COM TAMPA</t>
  </si>
  <si>
    <t>410,64</t>
  </si>
  <si>
    <t>91936</t>
  </si>
  <si>
    <t>CAIXA OCTOGONAL 4" X 4", PVC, INSTALADA EM LAJE - FORNECIMENTO E INSTALAÇÃO. AF_12/2015</t>
  </si>
  <si>
    <t>91937</t>
  </si>
  <si>
    <t>CAIXA OCTOGONAL 3" X 3", PVC, INSTALADA EM LAJE - FORNECIMENTO E INSTALAÇÃO. AF_12/2015</t>
  </si>
  <si>
    <t>9,19</t>
  </si>
  <si>
    <t>91939</t>
  </si>
  <si>
    <t>CAIXA RETANGULAR 4" X 2" ALTA (2,00 M DO PISO), PVC, INSTALADA EM PAREDE - FORNECIMENTO E INSTALAÇÃO. AF_12/2015</t>
  </si>
  <si>
    <t>22,96</t>
  </si>
  <si>
    <t>91940</t>
  </si>
  <si>
    <t>CAIXA RETANGULAR 4" X 2" MÉDIA (1,30 M DO PISO), PVC, INSTALADA EM PAREDE - FORNECIMENTO E INSTALAÇÃO. AF_12/2015</t>
  </si>
  <si>
    <t>12,13</t>
  </si>
  <si>
    <t>91941</t>
  </si>
  <si>
    <t>CAIXA RETANGULAR 4" X 2" BAIXA (0,30 M DO PISO), PVC, INSTALADA EM PAREDE - FORNECIMENTO E INSTALAÇÃO. AF_12/2015</t>
  </si>
  <si>
    <t>91942</t>
  </si>
  <si>
    <t>CAIXA RETANGULAR 4" X 4" ALTA (2,00 M DO PISO), PVC, INSTALADA EM PAREDE - FORNECIMENTO E INSTALAÇÃO. AF_12/2015</t>
  </si>
  <si>
    <t>28,07</t>
  </si>
  <si>
    <t>91943</t>
  </si>
  <si>
    <t>CAIXA RETANGULAR 4" X 4" MÉDIA (1,30 M DO PISO), PVC, INSTALADA EM PAREDE - FORNECIMENTO E INSTALAÇÃO. AF_12/2015</t>
  </si>
  <si>
    <t>15,60</t>
  </si>
  <si>
    <t>91944</t>
  </si>
  <si>
    <t>CAIXA RETANGULAR 4" X 4" BAIXA (0,30 M DO PISO), PVC, INSTALADA EM PAREDE - FORNECIMENTO E INSTALAÇÃO. AF_12/2015</t>
  </si>
  <si>
    <t>92865</t>
  </si>
  <si>
    <t>CAIXA OCTOGONAL 4" X 4", METÁLICA, INSTALADA EM LAJE - FORNECIMENTO E INSTALAÇÃO. AF_12/2015</t>
  </si>
  <si>
    <t>8,46</t>
  </si>
  <si>
    <t>92866</t>
  </si>
  <si>
    <t>CAIXA SEXTAVADA 3" X 3", METÁLICA, INSTALADA EM LAJE - FORNECIMENTO E INSTALAÇÃO. AF_12/2015</t>
  </si>
  <si>
    <t>7,11</t>
  </si>
  <si>
    <t>92867</t>
  </si>
  <si>
    <t>CAIXA RETANGULAR 4" X 2" ALTA (2,00 M DO PISO), METÁLICA, INSTALADA EM PAREDE - FORNECIMENTO E INSTALAÇÃO. AF_12/2015</t>
  </si>
  <si>
    <t>22,32</t>
  </si>
  <si>
    <t>92868</t>
  </si>
  <si>
    <t>CAIXA RETANGULAR 4" X 2" MÉDIA (1,30 M DO PISO), METÁLICA, INSTALADA EM PAREDE - FORNECIMENTO E INSTALAÇÃO. AF_12/2015</t>
  </si>
  <si>
    <t>11,49</t>
  </si>
  <si>
    <t>92869</t>
  </si>
  <si>
    <t>CAIXA RETANGULAR 4" X 2" BAIXA (0,30 M DO PISO), METÁLICA, INSTALADA EM PAREDE - FORNECIMENTO E INSTALAÇÃO. AF_12/2015</t>
  </si>
  <si>
    <t>7,42</t>
  </si>
  <si>
    <t>92870</t>
  </si>
  <si>
    <t>CAIXA RETANGULAR 4" X 4" ALTA (2,00 M DO PISO), METÁLICA, INSTALADA EM PAREDE - FORNECIMENTO E INSTALAÇÃO. AF_12/2015</t>
  </si>
  <si>
    <t>26,96</t>
  </si>
  <si>
    <t>92871</t>
  </si>
  <si>
    <t>CAIXA RETANGULAR 4" X 4" MÉDIA (1,30 M DO PISO), METÁLICA, INSTALADA EM PAREDE - FORNECIMENTO E INSTALAÇÃO. AF_12/2015</t>
  </si>
  <si>
    <t>14,49</t>
  </si>
  <si>
    <t>92872</t>
  </si>
  <si>
    <t>CAIXA RETANGULAR 4" X 4" BAIXA (0,30 M DO PISO), METÁLICA, INSTALADA EM PAREDE - FORNECIMENTO E INSTALAÇÃO. AF_12/2015</t>
  </si>
  <si>
    <t>9,83</t>
  </si>
  <si>
    <t>95777</t>
  </si>
  <si>
    <t>CONDULETE DE ALUMÍNIO, TIPO B, PARA ELETRODUTO DE AÇO GALVANIZADO DN 20 MM (3/4''), APARENTE - FORNECIMENTO E INSTALAÇÃO. AF_11/2016_P</t>
  </si>
  <si>
    <t>95778</t>
  </si>
  <si>
    <t>CONDULETE DE ALUMÍNIO, TIPO C, PARA ELETRODUTO DE AÇO GALVANIZADO DN 20 MM (3/4''), APARENTE - FORNECIMENTO E INSTALAÇÃO. AF_11/2016_P</t>
  </si>
  <si>
    <t>22,26</t>
  </si>
  <si>
    <t>95779</t>
  </si>
  <si>
    <t>CONDULETE DE ALUMÍNIO, TIPO E, PARA ELETRODUTO DE AÇO GALVANIZADO DN 20 MM (3/4''), APARENTE - FORNECIMENTO E INSTALAÇÃO. AF_11/2016_P</t>
  </si>
  <si>
    <t>95780</t>
  </si>
  <si>
    <t>CONDULETE DE ALUMÍNIO, TIPO B, PARA ELETRODUTO DE AÇO GALVANIZADO DN 25 MM (1''), APARENTE - FORNECIMENTO E INSTALAÇÃO. AF_11/2016_P</t>
  </si>
  <si>
    <t>24,53</t>
  </si>
  <si>
    <t>95781</t>
  </si>
  <si>
    <t>CONDULETE DE ALUMÍNIO, TIPO C, PARA ELETRODUTO DE AÇO GALVANIZADO DN 25 MM (1''), APARENTE - FORNECIMENTO E INSTALAÇÃO. AF_11/2016_P</t>
  </si>
  <si>
    <t>95782</t>
  </si>
  <si>
    <t>CONDULETE DE ALUMÍNIO, TIPO E, ELETRODUTO DE AÇO GALVANIZADO DN 25 MM (1''), APARENTE - FORNECIMENTO E INSTALAÇÃO. AF_11/2016_P</t>
  </si>
  <si>
    <t>25,79</t>
  </si>
  <si>
    <t>95785</t>
  </si>
  <si>
    <t>CONDULETE DE ALUMÍNIO, TIPO E, PARA ELETRODUTO DE AÇO GALVANIZADO DN 32 MM (1 1/4''), APARENTE - FORNECIMENTO E INSTALAÇÃO. AF_11/2016_P</t>
  </si>
  <si>
    <t>29,10</t>
  </si>
  <si>
    <t>95787</t>
  </si>
  <si>
    <t>CONDULETE DE ALUMÍNIO, TIPO LR, PARA ELETRODUTO DE AÇO GALVANIZADO DN 20 MM (3/4''), APARENTE - FORNECIMENTO E INSTALAÇÃO. AF_11/2016_P</t>
  </si>
  <si>
    <t>22,24</t>
  </si>
  <si>
    <t>95789</t>
  </si>
  <si>
    <t>CONDULETE DE ALUMÍNIO, TIPO LR, PARA ELETRODUTO DE AÇO GALVANIZADO DN 25 MM (1''), APARENTE - FORNECIMENTO E INSTALAÇÃO. AF_11/2016_P</t>
  </si>
  <si>
    <t>27,05</t>
  </si>
  <si>
    <t>95791</t>
  </si>
  <si>
    <t>CONDULETE DE ALUMÍNIO, TIPO LR, PARA ELETRODUTO DE AÇO GALVANIZADO DN 32 MM (1 1/4''), APARENTE - FORNECIMENTO E INSTALAÇÃO. AF_11/2016_P</t>
  </si>
  <si>
    <t>34,20</t>
  </si>
  <si>
    <t>95795</t>
  </si>
  <si>
    <t>CONDULETE DE ALUMÍNIO, TIPO T, PARA ELETRODUTO DE AÇO GALVANIZADO DN 20 MM (3/4''), APARENTE - FORNECIMENTO E INSTALAÇÃO. AF_11/2016_P</t>
  </si>
  <si>
    <t>25,69</t>
  </si>
  <si>
    <t>95796</t>
  </si>
  <si>
    <t>CONDULETE DE ALUMÍNIO, TIPO T, PARA ELETRODUTO DE AÇO GALVANIZADO DN 25 MM (1''), APARENTE - FORNECIMENTO E INSTALAÇÃO. AF_11/2016_P</t>
  </si>
  <si>
    <t>31,83</t>
  </si>
  <si>
    <t>95797</t>
  </si>
  <si>
    <t>CONDULETE DE ALUMÍNIO, TIPO T, PARA ELETRODUTO DE AÇO GALVANIZADO DN 32 MM (1 1/4''), APARENTE - FORNECIMENTO E INSTALAÇÃO. AF_11/2016_P</t>
  </si>
  <si>
    <t>39,85</t>
  </si>
  <si>
    <t>95801</t>
  </si>
  <si>
    <t>CONDULETE DE ALUMÍNIO, TIPO X, PARA ELETRODUTO DE AÇO GALVANIZADO DN 20 MM (3/4''), APARENTE - FORNECIMENTO E INSTALAÇÃO. AF_11/2016_P</t>
  </si>
  <si>
    <t>95802</t>
  </si>
  <si>
    <t>CONDULETE DE ALUMÍNIO, TIPO X, PARA ELETRODUTO DE AÇO GALVANIZADO DN 25 MM (1''), APARENTE - FORNECIMENTO E INSTALAÇÃO. AF_11/2016_P</t>
  </si>
  <si>
    <t>34,09</t>
  </si>
  <si>
    <t>95803</t>
  </si>
  <si>
    <t>CONDULETE DE ALUMÍNIO, TIPO X, PARA ELETRODUTO DE AÇO GALVANIZADO DN 32 MM (1 1/4''), APARENTE - FORNECIMENTO E INSTALAÇÃO. AF_11/2016_P</t>
  </si>
  <si>
    <t>44,34</t>
  </si>
  <si>
    <t>95804</t>
  </si>
  <si>
    <t>CONDULETE DE PVC, TIPO B, PARA ELETRODUTO DE PVC SOLDÁVEL DN 20 MM (1/2''), APARENTE - FORNECIMENTO E INSTALAÇÃO. AF_11/2016</t>
  </si>
  <si>
    <t>19,83</t>
  </si>
  <si>
    <t>95805</t>
  </si>
  <si>
    <t>CONDULETE DE PVC, TIPO B, PARA ELETRODUTO DE PVC SOLDÁVEL DN 25 MM (3/4''), APARENTE - FORNECIMENTO E INSTALAÇÃO. AF_11/2016</t>
  </si>
  <si>
    <t>20,01</t>
  </si>
  <si>
    <t>95806</t>
  </si>
  <si>
    <t>CONDULETE DE PVC, TIPO B, PARA ELETRODUTO DE PVC SOLDÁVEL DN 32 MM (1''), APARENTE - FORNECIMENTO E INSTALAÇÃO. AF_11/2016</t>
  </si>
  <si>
    <t>20,65</t>
  </si>
  <si>
    <t>95807</t>
  </si>
  <si>
    <t>CONDULETE DE PVC, TIPO LL, PARA ELETRODUTO DE PVC SOLDÁVEL DN 20 MM (1/2''), APARENTE - FORNECIMENTO E INSTALAÇÃO. AF_11/2016</t>
  </si>
  <si>
    <t>22,82</t>
  </si>
  <si>
    <t>95808</t>
  </si>
  <si>
    <t>CONDULETE DE PVC, TIPO LL, PARA ELETRODUTO DE PVC SOLDÁVEL DN 25 MM (3/4''), APARENTE - FORNECIMENTO E INSTALAÇÃO. AF_11/2016</t>
  </si>
  <si>
    <t>23,38</t>
  </si>
  <si>
    <t>95809</t>
  </si>
  <si>
    <t>CONDULETE DE PVC, TIPO LL, PARA ELETRODUTO DE PVC SOLDÁVEL DN 32 MM (1''), APARENTE - FORNECIMENTO E INSTALAÇÃO. AF_11/2016</t>
  </si>
  <si>
    <t>95810</t>
  </si>
  <si>
    <t>CONDULETE DE PVC, TIPO LB, PARA ELETRODUTO DE PVC SOLDÁVEL DN 20 MM (1/2''), APARENTE - FORNECIMENTO E INSTALAÇÃO. AF_11/2016</t>
  </si>
  <si>
    <t>12,30</t>
  </si>
  <si>
    <t>95811</t>
  </si>
  <si>
    <t>CONDULETE DE PVC, TIPO LB, PARA ELETRODUTO DE PVC SOLDÁVEL DN 25 MM (3/4''), APARENTE - FORNECIMENTO E INSTALAÇÃO. AF_11/2016</t>
  </si>
  <si>
    <t>12,86</t>
  </si>
  <si>
    <t>95812</t>
  </si>
  <si>
    <t>CONDULETE DE PVC, TIPO LB, PARA ELETRODUTO DE PVC SOLDÁVEL DN 32 MM (1''), APARENTE - FORNECIMENTO E INSTALAÇÃO. AF_11/2016</t>
  </si>
  <si>
    <t>15,12</t>
  </si>
  <si>
    <t>95813</t>
  </si>
  <si>
    <t>CONDULETE DE PVC, TIPO TB, PARA ELETRODUTO DE PVC SOLDÁVEL DN 20 MM (1/2''), APARENTE - FORNECIMENTO E INSTALAÇÃO. AF_11/2016</t>
  </si>
  <si>
    <t>14,84</t>
  </si>
  <si>
    <t>95814</t>
  </si>
  <si>
    <t>CONDULETE DE PVC, TIPO TB, PARA ELETRODUTO DE PVC SOLDÁVEL DN 25 MM (3/4''), APARENTE - FORNECIMENTO E INSTALAÇÃO. AF_11/2016</t>
  </si>
  <si>
    <t>15,68</t>
  </si>
  <si>
    <t>95815</t>
  </si>
  <si>
    <t>CONDULETE DE PVC, TIPO TB, PARA ELETRODUTO DE PVC SOLDÁVEL DN 32 MM (1''), APARENTE - FORNECIMENTO E INSTALAÇÃO. AF_11/2016</t>
  </si>
  <si>
    <t>20,05</t>
  </si>
  <si>
    <t>95816</t>
  </si>
  <si>
    <t>CONDULETE DE PVC, TIPO X, PARA ELETRODUTO DE PVC SOLDÁVEL DN 20 MM (1/2''), APARENTE - FORNECIMENTO E INSTALAÇÃO. AF_11/2016</t>
  </si>
  <si>
    <t>28,12</t>
  </si>
  <si>
    <t>95817</t>
  </si>
  <si>
    <t>CONDULETE DE PVC, TIPO X, PARA ELETRODUTO DE PVC SOLDÁVEL DN 25 MM (3/4''), APARENTE - FORNECIMENTO E INSTALAÇÃO. AF_11/2016</t>
  </si>
  <si>
    <t>28,88</t>
  </si>
  <si>
    <t>95818</t>
  </si>
  <si>
    <t>CONDULETE DE PVC, TIPO X, PARA ELETRODUTO DE PVC SOLDÁVEL DN 32 MM (1''), APARENTE - FORNECIMENTO E INSTALAÇÃO. AF_11/2016</t>
  </si>
  <si>
    <t>34,76</t>
  </si>
  <si>
    <t>68066</t>
  </si>
  <si>
    <t>CAIXA DE PROTECAO PARA MEDIDOR MONOFASICO, FORNECIMENTO E INSTALACAO</t>
  </si>
  <si>
    <t>134,58</t>
  </si>
  <si>
    <t>72319</t>
  </si>
  <si>
    <t>DISJUNTOR BAIXA TENSAO TRIPOLAR A SECO  800A/600V, INCLUSIVE ELETROTÉCNICO</t>
  </si>
  <si>
    <t>4.078,25</t>
  </si>
  <si>
    <t>72341</t>
  </si>
  <si>
    <t>CONTATOR TRIPOLAR I NOMINAL 12A - FORNECIMENTO E INSTALACAO INCLUSIVE ELETROTÉCNICO</t>
  </si>
  <si>
    <t>220,76</t>
  </si>
  <si>
    <t>72343</t>
  </si>
  <si>
    <t>CONTATOR TRIPOLAR I NOMINAL 22A - FORNECIMENTO E INSTALACAO INCLUSIVE ELETROTÉCNICO</t>
  </si>
  <si>
    <t>260,05</t>
  </si>
  <si>
    <t>72344</t>
  </si>
  <si>
    <t>CONTATOR TRIPOLAR I NOMINAL 36A - FORNECIMENTO E INSTALACAO INCLUSIVE ELETROTÉCNICO</t>
  </si>
  <si>
    <t>388,15</t>
  </si>
  <si>
    <t>72345</t>
  </si>
  <si>
    <t>CONTATOR TRIPOLAR I NOMIMAL 94A - FORNECIMENTO E INSTALACAO INCLUSIVE ELETROTÉCNICO</t>
  </si>
  <si>
    <t>1.036,06</t>
  </si>
  <si>
    <t>74052/5</t>
  </si>
  <si>
    <t>QUADRO DE MEDICAO GERAL EM CHAPA METALICA PARA EDIFICIOS COM 16 APTOS, INCLUSIVE DISJUNTORES E ATERRAMENTO</t>
  </si>
  <si>
    <t>1.157,91</t>
  </si>
  <si>
    <t>74130/1</t>
  </si>
  <si>
    <t>DISJUNTOR TERMOMAGNETICO MONOPOLAR PADRAO NEMA (AMERICANO) 10 A 30A 240V, FORNECIMENTO E INSTALACAO</t>
  </si>
  <si>
    <t>12,29</t>
  </si>
  <si>
    <t>74130/2</t>
  </si>
  <si>
    <t>DISJUNTOR TERMOMAGNETICO MONOPOLAR PADRAO NEMA (AMERICANO) 35 A 50A 240V, FORNECIMENTO E INSTALACAO</t>
  </si>
  <si>
    <t>18,74</t>
  </si>
  <si>
    <t>74130/3</t>
  </si>
  <si>
    <t>DISJUNTOR TERMOMAGNETICO BIPOLAR PADRAO NEMA (AMERICANO) 10 A 50A 240V, FORNECIMENTO E INSTALACAO</t>
  </si>
  <si>
    <t>54,60</t>
  </si>
  <si>
    <t>74130/4</t>
  </si>
  <si>
    <t>DISJUNTOR TERMOMAGNETICO TRIPOLAR PADRAO NEMA (AMERICANO) 10 A 50A 240V, FORNECIMENTO E INSTALACAO</t>
  </si>
  <si>
    <t>79,91</t>
  </si>
  <si>
    <t>74130/5</t>
  </si>
  <si>
    <t>DISJUNTOR TERMOMAGNETICO TRIPOLAR PADRAO NEMA (AMERICANO) 60 A 100A 240V, FORNECIMENTO E INSTALACAO</t>
  </si>
  <si>
    <t>106,07</t>
  </si>
  <si>
    <t>74130/6</t>
  </si>
  <si>
    <t>DISJUNTOR TERMOMAGNETICO TRIPOLAR PADRAO NEMA (AMERICANO) 125 A 150A 240V, FORNECIMENTO E INSTALACAO</t>
  </si>
  <si>
    <t>297,81</t>
  </si>
  <si>
    <t>74130/7</t>
  </si>
  <si>
    <t>DISJUNTOR TERMOMAGNETICO TRIPOLAR EM CAIXA MOLDADA 250A 600V, FORNECIMENTO E INSTALACAO</t>
  </si>
  <si>
    <t>767,47</t>
  </si>
  <si>
    <t>74130/8</t>
  </si>
  <si>
    <t>DISJUNTOR TERMOMAGNETICO TRIPOLAR EM CAIXA MOLDADA 300 A 400A 600V, FORNECIMENTO E INSTALACAO</t>
  </si>
  <si>
    <t>1.048,27</t>
  </si>
  <si>
    <t>74130/9</t>
  </si>
  <si>
    <t>DISJUNTOR TERMOMAGNETICO TRIPOLAR EM CAIXA MOLDADA 500 A 600A 600V, FORNECIMENTO E INSTALACAO</t>
  </si>
  <si>
    <t>1.716,18</t>
  </si>
  <si>
    <t>74130/10</t>
  </si>
  <si>
    <t>DISJUNTOR TERMOMAGNETICO TRIPOLAR EM CAIXA MOLDADA 175 A 225A 240V, FORNECIMENTO E INSTALACAO</t>
  </si>
  <si>
    <t>464,71</t>
  </si>
  <si>
    <t>74131/1</t>
  </si>
  <si>
    <t>QUADRO DE DISTRIBUICAO DE ENERGIA DE EMBUTIR, EM CHAPA METALICA, PARA 3 DISJUNTORES TERMOMAGNETICOS MONOPOLARES SEM BARRAMENTO FORNECIMENTO E INSTALACAO</t>
  </si>
  <si>
    <t>65,29</t>
  </si>
  <si>
    <t>74131/4</t>
  </si>
  <si>
    <t>QUADRO DE DISTRIBUICAO DE ENERGIA DE EMBUTIR, EM CHAPA METALICA, PARA 18 DISJUNTORES TERMOMAGNETICOS MONOPOLARES, COM BARRAMENTO TRIFASICO E NEUTRO, FORNECIMENTO E INSTALACAO</t>
  </si>
  <si>
    <t>422,97</t>
  </si>
  <si>
    <t>74131/5</t>
  </si>
  <si>
    <t>QUADRO DE DISTRIBUICAO DE ENERGIA DE EMBUTIR, EM CHAPA METALICA, PARA 24 DISJUNTORES TERMOMAGNETICOS MONOPOLARES, COM BARRAMENTO TRIFASICO E NEUTRO, FORNECIMENTO E INSTALACAO</t>
  </si>
  <si>
    <t>490,95</t>
  </si>
  <si>
    <t>74131/6</t>
  </si>
  <si>
    <t>QUADRO DE DISTRIBUICAO DE ENERGIA DE EMBUTIR, EM CHAPA METALICA, PARA 32 DISJUNTORES TERMOMAGNETICOS MONOPOLARES, COM BARRAMENTO TRIFASICO E NEUTRO, FORNECIMENTO E INSTALACAO</t>
  </si>
  <si>
    <t>951,97</t>
  </si>
  <si>
    <t>74131/7</t>
  </si>
  <si>
    <t>QUADRO DE DISTRIBUICAO DE ENERGIA DE EMBUTIR, EM CHAPA METALICA, PARA 40 DISJUNTORES TERMOMAGNETICOS MONOPOLARES, COM BARRAMENTO TRIFASICO E NEUTRO, FORNECIMENTO E INSTALACAO</t>
  </si>
  <si>
    <t>792,54</t>
  </si>
  <si>
    <t>74131/8</t>
  </si>
  <si>
    <t>QUADRO DE DISTRIBUICAO DE ENERGIA DE EMBUTIR, EM CHAPA METALICA, PARA 50 DISJUNTORES TERMOMAGNETICOS MONOPOLARES, COM BARRAMENTO TRIFASICO E NEUTRO, FORNECIMENTO E INSTALACAO</t>
  </si>
  <si>
    <t>1.176,00</t>
  </si>
  <si>
    <t>83372</t>
  </si>
  <si>
    <t>CAIXA DE MEDICAO EM ALTA TENSAO - FORNECIMENTO E INSTALACAO</t>
  </si>
  <si>
    <t>645,24</t>
  </si>
  <si>
    <t>83463</t>
  </si>
  <si>
    <t>QUADRO DE DISTRIBUICAO DE ENERGIA EM CHAPA DE ACO GALVANIZADO, PARA 12 DISJUNTORES TERMOMAGNETICOS MONOPOLARES, COM BARRAMENTO TRIFASICO E NEUTRO - FORNECIMENTO E INSTALACAO</t>
  </si>
  <si>
    <t>311,17</t>
  </si>
  <si>
    <t>84402</t>
  </si>
  <si>
    <t>QUADRO DE DISTRIBUICAO DE ENERGIA P/ 6 DISJUNTORES TERMOMAGNETICOS MONOPOLARES SEM BARRAMENTO, DE EMBUTIR, EM CHAPA METALICA - FORNECIMENTO E INSTALACAO</t>
  </si>
  <si>
    <t>74,84</t>
  </si>
  <si>
    <t>93653</t>
  </si>
  <si>
    <t>DISJUNTOR MONOPOLAR TIPO DIN, CORRENTE NOMINAL DE 10A - FORNECIMENTO E INSTALAÇÃO. AF_04/2016</t>
  </si>
  <si>
    <t>93654</t>
  </si>
  <si>
    <t>DISJUNTOR MONOPOLAR TIPO DIN, CORRENTE NOMINAL DE 16A - FORNECIMENTO E INSTALAÇÃO. AF_04/2016</t>
  </si>
  <si>
    <t>9,76</t>
  </si>
  <si>
    <t>93655</t>
  </si>
  <si>
    <t>DISJUNTOR MONOPOLAR TIPO DIN, CORRENTE NOMINAL DE 20A - FORNECIMENTO E INSTALAÇÃO. AF_04/2016</t>
  </si>
  <si>
    <t>10,64</t>
  </si>
  <si>
    <t>93656</t>
  </si>
  <si>
    <t>DISJUNTOR MONOPOLAR TIPO DIN, CORRENTE NOMINAL DE 25A - FORNECIMENTO E INSTALAÇÃO. AF_04/2016</t>
  </si>
  <si>
    <t>93657</t>
  </si>
  <si>
    <t>DISJUNTOR MONOPOLAR TIPO DIN, CORRENTE NOMINAL DE 32A - FORNECIMENTO E INSTALAÇÃO. AF_04/2016</t>
  </si>
  <si>
    <t>11,75</t>
  </si>
  <si>
    <t>93658</t>
  </si>
  <si>
    <t>DISJUNTOR MONOPOLAR TIPO DIN, CORRENTE NOMINAL DE 40A - FORNECIMENTO E INSTALAÇÃO. AF_04/2016</t>
  </si>
  <si>
    <t>17,14</t>
  </si>
  <si>
    <t>93659</t>
  </si>
  <si>
    <t>DISJUNTOR MONOPOLAR TIPO DIN, CORRENTE NOMINAL DE 50A - FORNECIMENTO E INSTALAÇÃO. AF_04/2016</t>
  </si>
  <si>
    <t>19,45</t>
  </si>
  <si>
    <t>93660</t>
  </si>
  <si>
    <t>DISJUNTOR BIPOLAR TIPO DIN, CORRENTE NOMINAL DE 10A - FORNECIMENTO E INSTALAÇÃO. AF_04/2016</t>
  </si>
  <si>
    <t>45,96</t>
  </si>
  <si>
    <t>93661</t>
  </si>
  <si>
    <t>DISJUNTOR BIPOLAR TIPO DIN, CORRENTE NOMINAL DE 16A - FORNECIMENTO E INSTALAÇÃO. AF_04/2016</t>
  </si>
  <si>
    <t>93662</t>
  </si>
  <si>
    <t>DISJUNTOR BIPOLAR TIPO DIN, CORRENTE NOMINAL DE 20A - FORNECIMENTO E INSTALAÇÃO. AF_04/2016</t>
  </si>
  <si>
    <t>48,79</t>
  </si>
  <si>
    <t>93663</t>
  </si>
  <si>
    <t>DISJUNTOR BIPOLAR TIPO DIN, CORRENTE NOMINAL DE 25A - FORNECIMENTO E INSTALAÇÃO. AF_04/2016</t>
  </si>
  <si>
    <t>93664</t>
  </si>
  <si>
    <t>DISJUNTOR BIPOLAR TIPO DIN, CORRENTE NOMINAL DE 32A - FORNECIMENTO E INSTALAÇÃO. AF_04/2016</t>
  </si>
  <si>
    <t>50,98</t>
  </si>
  <si>
    <t>93665</t>
  </si>
  <si>
    <t>DISJUNTOR BIPOLAR TIPO DIN, CORRENTE NOMINAL DE 40A - FORNECIMENTO E INSTALAÇÃO. AF_04/2016</t>
  </si>
  <si>
    <t>53,99</t>
  </si>
  <si>
    <t>93666</t>
  </si>
  <si>
    <t>DISJUNTOR BIPOLAR TIPO DIN, CORRENTE NOMINAL DE 50A - FORNECIMENTO E INSTALAÇÃO. AF_04/2016</t>
  </si>
  <si>
    <t>93667</t>
  </si>
  <si>
    <t>DISJUNTOR TRIPOLAR TIPO DIN, CORRENTE NOMINAL DE 10A - FORNECIMENTO E INSTALAÇÃO. AF_04/2016</t>
  </si>
  <si>
    <t>57,34</t>
  </si>
  <si>
    <t>93668</t>
  </si>
  <si>
    <t>DISJUNTOR TRIPOLAR TIPO DIN, CORRENTE NOMINAL DE 16A - FORNECIMENTO E INSTALAÇÃO. AF_04/2016</t>
  </si>
  <si>
    <t>58,86</t>
  </si>
  <si>
    <t>93669</t>
  </si>
  <si>
    <t>DISJUNTOR TRIPOLAR TIPO DIN, CORRENTE NOMINAL DE 20A - FORNECIMENTO E INSTALAÇÃO. AF_04/2016</t>
  </si>
  <si>
    <t>61,57</t>
  </si>
  <si>
    <t>93670</t>
  </si>
  <si>
    <t>DISJUNTOR TRIPOLAR TIPO DIN, CORRENTE NOMINAL DE 25A - FORNECIMENTO E INSTALAÇÃO. AF_04/2016</t>
  </si>
  <si>
    <t>93671</t>
  </si>
  <si>
    <t>DISJUNTOR TRIPOLAR TIPO DIN, CORRENTE NOMINAL DE 32A - FORNECIMENTO E INSTALAÇÃO. AF_04/2016</t>
  </si>
  <si>
    <t>64,88</t>
  </si>
  <si>
    <t>93672</t>
  </si>
  <si>
    <t>DISJUNTOR TRIPOLAR TIPO DIN, CORRENTE NOMINAL DE 40A - FORNECIMENTO E INSTALAÇÃO. AF_04/2016</t>
  </si>
  <si>
    <t>70,39</t>
  </si>
  <si>
    <t>93673</t>
  </si>
  <si>
    <t>DISJUNTOR TRIPOLAR TIPO DIN, CORRENTE NOMINAL DE 50A - FORNECIMENTO E INSTALAÇÃO. AF_04/2016</t>
  </si>
  <si>
    <t>77,33</t>
  </si>
  <si>
    <t>93677</t>
  </si>
  <si>
    <t>DISJUNTOR TETRAPOLAR TIPO DR, CORRENTE NOMINAL DE 40A - FORNECIMENTO E INSTALAÇÃO. AF_04/2016</t>
  </si>
  <si>
    <t>66,48</t>
  </si>
  <si>
    <t>72339</t>
  </si>
  <si>
    <t>TOMADA 3P+T 30A/440V SEM PLACA - FORNECIMENTO E INSTALACAO</t>
  </si>
  <si>
    <t>59,50</t>
  </si>
  <si>
    <t>83403</t>
  </si>
  <si>
    <t>INTERRUPTOR PULSADOR DE CAMPAINHA OU MINUTERIA 2A/250V C/ CAIXA - FORNECIMENTO E INSTALACAO</t>
  </si>
  <si>
    <t>83465</t>
  </si>
  <si>
    <t>INTERRUPTOR INTERMEDIARIO (FOUR-WAY) - FORNECIMENTO E INSTALACAO</t>
  </si>
  <si>
    <t>48,66</t>
  </si>
  <si>
    <t>91945</t>
  </si>
  <si>
    <t>SUPORTE PARAFUSADO COM PLACA DE ENCAIXE 4" X 2" ALTO (2,00 M DO PISO) PARA PONTO ELÉTRICO - FORNECIMENTO E INSTALAÇÃO. AF_12/2015</t>
  </si>
  <si>
    <t>8,32</t>
  </si>
  <si>
    <t>91946</t>
  </si>
  <si>
    <t>SUPORTE PARAFUSADO COM PLACA DE ENCAIXE 4" X 2" MÉDIO (1,30 M DO PISO) PARA PONTO ELÉTRICO - FORNECIMENTO E INSTALAÇÃO. AF_12/2015</t>
  </si>
  <si>
    <t>7,04</t>
  </si>
  <si>
    <t>91947</t>
  </si>
  <si>
    <t>SUPORTE PARAFUSADO COM PLACA DE ENCAIXE 4" X 2" BAIXO (0,30 M DO PISO) PARA PONTO ELÉTRICO - FORNECIMENTO E INSTALAÇÃO. AF_12/2015</t>
  </si>
  <si>
    <t>91949</t>
  </si>
  <si>
    <t>SUPORTE PARAFUSADO COM PLACA DE ENCAIXE 4" X 4" ALTO (2,00 M DO PISO) PARA PONTO ELÉTRICO - FORNECIMENTO E INSTALAÇÃO. AF_12/2015</t>
  </si>
  <si>
    <t>12,93</t>
  </si>
  <si>
    <t>91950</t>
  </si>
  <si>
    <t>SUPORTE PARAFUSADO COM PLACA DE ENCAIXE 4" X 4" MÉDIO (1,30 M DO PISO) PARA PONTO ELÉTRICO - FORNECIMENTO E INSTALAÇÃO. AF_12/2015</t>
  </si>
  <si>
    <t>11,39</t>
  </si>
  <si>
    <t>91951</t>
  </si>
  <si>
    <t>SUPORTE PARAFUSADO COM PLACA DE ENCAIXE 4" X 4" BAIXO (0,30 M DO PISO) PARA PONTO ELÉTRICO - FORNECIMENTO E INSTALAÇÃO. AF_12/2015</t>
  </si>
  <si>
    <t>91952</t>
  </si>
  <si>
    <t>INTERRUPTOR SIMPLES (1 MÓDULO), 10A/250V, SEM SUPORTE E SEM PLACA - FORNECIMENTO E INSTALAÇÃO. AF_12/2015</t>
  </si>
  <si>
    <t>15,66</t>
  </si>
  <si>
    <t>91953</t>
  </si>
  <si>
    <t>INTERRUPTOR SIMPLES (1 MÓDULO), 10A/250V, INCLUINDO SUPORTE E PLACA - FORNECIMENTO E INSTALAÇÃO. AF_12/2015</t>
  </si>
  <si>
    <t>91954</t>
  </si>
  <si>
    <t>INTERRUPTOR PARALELO (1 MÓDULO), 10A/250V, SEM SUPORTE E SEM PLACA - FORNECIMENTO E INSTALAÇÃO. AF_12/2015</t>
  </si>
  <si>
    <t>21,00</t>
  </si>
  <si>
    <t>91955</t>
  </si>
  <si>
    <t>INTERRUPTOR PARALELO (1 MÓDULO), 10A/250V, INCLUINDO SUPORTE E PLACA - FORNECIMENTO E INSTALAÇÃO. AF_12/2015</t>
  </si>
  <si>
    <t>28,04</t>
  </si>
  <si>
    <t>91956</t>
  </si>
  <si>
    <t>INTERRUPTOR SIMPLES (1 MÓDULO) COM INTERRUPTOR PARALELO (1 MÓDULO), 10A/250V, SEM SUPORTE E SEM PLACA - FORNECIMENTO E INSTALAÇÃO. AF_12/2015</t>
  </si>
  <si>
    <t>34,24</t>
  </si>
  <si>
    <t>91957</t>
  </si>
  <si>
    <t>INTERRUPTOR SIMPLES (1 MÓDULO) COM INTERRUPTOR PARALELO (1 MÓDULO), 10A/250V, INCLUINDO SUPORTE E PLACA - FORNECIMENTO E INSTALAÇÃO. AF_12/2015</t>
  </si>
  <si>
    <t>41,28</t>
  </si>
  <si>
    <t>91958</t>
  </si>
  <si>
    <t>INTERRUPTOR SIMPLES (2 MÓDULOS), 10A/250V, SEM SUPORTE E SEM PLACA - FORNECIMENTO E INSTALAÇÃO. AF_12/2015</t>
  </si>
  <si>
    <t>28,94</t>
  </si>
  <si>
    <t>91959</t>
  </si>
  <si>
    <t>INTERRUPTOR SIMPLES (2 MÓDULOS), 10A/250V, INCLUINDO SUPORTE E PLACA - FORNECIMENTO E INSTALAÇÃO. AF_12/2015</t>
  </si>
  <si>
    <t>35,98</t>
  </si>
  <si>
    <t>91960</t>
  </si>
  <si>
    <t>INTERRUPTOR PARALELO (2 MÓDULOS), 10A/250V, SEM SUPORTE E SEM PLACA - FORNECIMENTO E INSTALAÇÃO. AF_12/2015</t>
  </si>
  <si>
    <t>39,57</t>
  </si>
  <si>
    <t>91961</t>
  </si>
  <si>
    <t>INTERRUPTOR PARALELO (2 MÓDULOS), 10A/250V, INCLUINDO SUPORTE E PLACA - FORNECIMENTO E INSTALAÇÃO. AF_12/2015</t>
  </si>
  <si>
    <t>46,61</t>
  </si>
  <si>
    <t>91962</t>
  </si>
  <si>
    <t>INTERRUPTOR SIMPLES (1 MÓDULO) COM INTERRUPTOR PARALELO (2 MÓDULOS), 10A/250V, SEM SUPORTE E SEM PLACA - FORNECIMENTO E INSTALAÇÃO. AF_12/2015</t>
  </si>
  <si>
    <t>52,85</t>
  </si>
  <si>
    <t>91963</t>
  </si>
  <si>
    <t>INTERRUPTOR SIMPLES (1 MÓDULO) COM INTERRUPTOR PARALELO (2 MÓDULOS), 10A/250V, INCLUINDO SUPORTE E PLACA - FORNECIMENTO E INSTALAÇÃO. AF_12/2015</t>
  </si>
  <si>
    <t>59,89</t>
  </si>
  <si>
    <t>91964</t>
  </si>
  <si>
    <t>INTERRUPTOR SIMPLES (2 MÓDULOS) COM INTERRUPTOR PARALELO (1 MÓDULO), 10A/250V, SEM SUPORTE E SEM PLACA - FORNECIMENTO E INSTALAÇÃO. AF_12/2015</t>
  </si>
  <si>
    <t>47,51</t>
  </si>
  <si>
    <t>91965</t>
  </si>
  <si>
    <t>INTERRUPTOR SIMPLES (2 MÓDULOS) COM INTERRUPTOR PARALELO (1 MÓDULO), 10A/250V, INCLUINDO SUPORTE E PLACA - FORNECIMENTO E INSTALAÇÃO. AF_12/2015</t>
  </si>
  <si>
    <t>54,55</t>
  </si>
  <si>
    <t>91966</t>
  </si>
  <si>
    <t>INTERRUPTOR SIMPLES (3 MÓDULOS), 10A/250V, SEM SUPORTE E SEM PLACA - FORNECIMENTO E INSTALAÇÃO. AF_12/2015</t>
  </si>
  <si>
    <t>42,21</t>
  </si>
  <si>
    <t>91967</t>
  </si>
  <si>
    <t>INTERRUPTOR SIMPLES (3 MÓDULOS), 10A/250V, INCLUINDO SUPORTE E PLACA - FORNECIMENTO E INSTALAÇÃO. AF_12/2015</t>
  </si>
  <si>
    <t>49,25</t>
  </si>
  <si>
    <t>91968</t>
  </si>
  <si>
    <t>INTERRUPTOR PARALELO (3 MÓDULOS), 10A/250V, SEM SUPORTE E SEM PLACA - FORNECIMENTO E INSTALAÇÃO. AF_12/2015</t>
  </si>
  <si>
    <t>58,14</t>
  </si>
  <si>
    <t>91969</t>
  </si>
  <si>
    <t>INTERRUPTOR PARALELO (3 MÓDULOS), 10A/250V, INCLUINDO SUPORTE E PLACA - FORNECIMENTO E INSTALAÇÃO. AF_12/2015</t>
  </si>
  <si>
    <t>65,18</t>
  </si>
  <si>
    <t>91970</t>
  </si>
  <si>
    <t>INTERRUPTOR SIMPLES (3 MÓDULOS) COM INTERRUPTOR PARALELO (1 MÓDULO), 10A/250V, SEM SUPORTE E SEM PLACA - FORNECIMENTO E INSTALAÇÃO. AF_12/2015</t>
  </si>
  <si>
    <t>91971</t>
  </si>
  <si>
    <t>INTERRUPTOR SIMPLES (3 MÓDULOS) COM INTERRUPTOR PARALELO (1 MÓDULO), 10A/250V, INCLUINDO SUPORTE E PLACA - FORNECIMENTO E INSTALAÇÃO. AF_12/2015</t>
  </si>
  <si>
    <t>72,46</t>
  </si>
  <si>
    <t>91972</t>
  </si>
  <si>
    <t>INTERRUPTOR SIMPLES (2 MÓDULOS) COM INTERRUPTOR PARALELO (2 MÓDULOS), 10A/250V, SEM SUPORTE E SEM PLACA - FORNECIMENTO E INSTALAÇÃO. AF_12/2015</t>
  </si>
  <si>
    <t>91973</t>
  </si>
  <si>
    <t>INTERRUPTOR SIMPLES (2 MÓDULOS) COM INTERRUPTOR PARALELO (2 MÓDULOS), 10A/250V, INCLUINDO SUPORTE E PLACA - FORNECIMENTO E INSTALAÇÃO. AF_12/2015</t>
  </si>
  <si>
    <t>77,79</t>
  </si>
  <si>
    <t>91974</t>
  </si>
  <si>
    <t>INTERRUPTOR SIMPLES (4 MÓDULOS), 10A/250V, SEM SUPORTE E SEM PLACA - FORNECIMENTO E INSTALAÇÃO. AF_12/2015</t>
  </si>
  <si>
    <t>55,73</t>
  </si>
  <si>
    <t>91975</t>
  </si>
  <si>
    <t>INTERRUPTOR SIMPLES (4 MÓDULOS), 10A/250V, INCLUINDO SUPORTE E PLACA - FORNECIMENTO E INSTALAÇÃO. AF_12/2015</t>
  </si>
  <si>
    <t>67,12</t>
  </si>
  <si>
    <t>91976</t>
  </si>
  <si>
    <t>INTERRUPTOR SIMPLES (6 MÓDULOS), 10A/250V, SEM SUPORTE E SEM PLACA - FORNECIMENTO E INSTALAÇÃO. AF_12/2015</t>
  </si>
  <si>
    <t>82,37</t>
  </si>
  <si>
    <t>91977</t>
  </si>
  <si>
    <t>INTERRUPTOR SIMPLES (6 MÓDULOS), 10A/250V, INCLUINDO SUPORTE E PLACA - FORNECIMENTO E INSTALAÇÃO. AF_12/2015</t>
  </si>
  <si>
    <t>93,76</t>
  </si>
  <si>
    <t>91978</t>
  </si>
  <si>
    <t>INTERRUPTOR INTERMEDIÁRIO (1 MÓDULO), 10A/250V, SEM SUPORTE E SEM PLACA - FORNECIMENTO E INSTALAÇÃO. AF_09/2017</t>
  </si>
  <si>
    <t>34,07</t>
  </si>
  <si>
    <t>91979</t>
  </si>
  <si>
    <t>INTERRUPTOR INTERMEDIÁRIO (1 MÓDULO), 10A/250V, INCLUINDO SUPORTE E PLACA - FORNECIMENTO E INSTALAÇÃO. AF_09/2017</t>
  </si>
  <si>
    <t>91980</t>
  </si>
  <si>
    <t>INTERRUPTOR BIPOLAR (1 MÓDULO), 10A/250V, SEM SUPORTE E SEM PLACA - FORNECIMENTO E INSTALAÇÃO. AF_09/2017</t>
  </si>
  <si>
    <t>32,90</t>
  </si>
  <si>
    <t>91981</t>
  </si>
  <si>
    <t>INTERRUPTOR BIPOLAR (1 MÓDULO), 10A/250V, INCLUINDO SUPORTE E PLACA - FORNECIMENTO E INSTALAÇÃO. AF_09/2017</t>
  </si>
  <si>
    <t>91982</t>
  </si>
  <si>
    <t>DIMMER ROTATIVO (1 MÓDULO), 220V/600W, SEM SUPORTE E SEM PLACA - FORNECIMENTO E INSTALAÇÃO. AF_09/2017</t>
  </si>
  <si>
    <t>83,54</t>
  </si>
  <si>
    <t>91983</t>
  </si>
  <si>
    <t>DIMMER ROTATIVO (1 MÓDULO), 220V/600W, INCLUINDO SUPORTE E PLACA - FORNECIMENTO E INSTALAÇÃO. AF_09/2017</t>
  </si>
  <si>
    <t>90,58</t>
  </si>
  <si>
    <t>91984</t>
  </si>
  <si>
    <t>INTERRUPTOR PULSADOR CAMPAINHA (1 MÓDULO), 10A/250V, SEM SUPORTE E SEM PLACA - FORNECIMENTO E INSTALAÇÃO. AF_09/2017</t>
  </si>
  <si>
    <t>91985</t>
  </si>
  <si>
    <t>INTERRUPTOR PULSADOR CAMPAINHA (1 MÓDULO), 10A/250V, INCLUINDO SUPORTE E PLACA - FORNECIMENTO E INSTALAÇÃO. AF_09/2017</t>
  </si>
  <si>
    <t>21,61</t>
  </si>
  <si>
    <t>91986</t>
  </si>
  <si>
    <t>CAMPAINHA CIGARRA (1 MÓDULO), 10A/250V, SEM SUPORTE E SEM PLACA - FORNECIMENTO E INSTALAÇÃO. AF_09/2017</t>
  </si>
  <si>
    <t>31,94</t>
  </si>
  <si>
    <t>91987</t>
  </si>
  <si>
    <t>CAMPAINHA CIGARRA (1 MÓDULO), 10A/250V, INCLUINDO SUPORTE E PLACA - FORNECIMENTO E INSTALAÇÃO. AF_09/2017</t>
  </si>
  <si>
    <t>38,98</t>
  </si>
  <si>
    <t>91988</t>
  </si>
  <si>
    <t>INTERRUPTOR PULSADOR MINUTERIA (1 MÓDULO), 10A/250V, SEM SUPORTE E SEM PLACA - FORNECIMENTO E INSTALAÇÃO. AF_09/2017</t>
  </si>
  <si>
    <t>18,52</t>
  </si>
  <si>
    <t>91989</t>
  </si>
  <si>
    <t>INTERRUPTOR PULSADOR MINUTERIA (1 MÓDULO), 10A/250V, INCLUINDO SUPORTE E PLACA - FORNECIMENTO E INSTALAÇÃO. AF_09/2017</t>
  </si>
  <si>
    <t>25,56</t>
  </si>
  <si>
    <t>91990</t>
  </si>
  <si>
    <t>TOMADA ALTA DE EMBUTIR (1 MÓDULO), 2P+T 10 A, SEM SUPORTE E SEM PLACA - FORNECIMENTO E INSTALAÇÃO. AF_12/2015</t>
  </si>
  <si>
    <t>27,38</t>
  </si>
  <si>
    <t>91991</t>
  </si>
  <si>
    <t>TOMADA ALTA DE EMBUTIR (1 MÓDULO), 2P+T 20 A, SEM SUPORTE E SEM PLACA - FORNECIMENTO E INSTALAÇÃO. AF_12/2015</t>
  </si>
  <si>
    <t>29,51</t>
  </si>
  <si>
    <t>91992</t>
  </si>
  <si>
    <t>TOMADA ALTA DE EMBUTIR (1 MÓDULO), 2P+T 10 A, INCLUINDO SUPORTE E PLACA - FORNECIMENTO E INSTALAÇÃO. AF_12/2015</t>
  </si>
  <si>
    <t>34,42</t>
  </si>
  <si>
    <t>91993</t>
  </si>
  <si>
    <t>TOMADA ALTA DE EMBUTIR (1 MÓDULO), 2P+T 20 A, INCLUINDO SUPORTE E PLACA - FORNECIMENTO E INSTALAÇÃO. AF_12/2015</t>
  </si>
  <si>
    <t>36,55</t>
  </si>
  <si>
    <t>91994</t>
  </si>
  <si>
    <t>TOMADA MÉDIA DE EMBUTIR (1 MÓDULO), 2P+T 10 A, SEM SUPORTE E SEM PLACA - FORNECIMENTO E INSTALAÇÃO. AF_12/2015</t>
  </si>
  <si>
    <t>19,89</t>
  </si>
  <si>
    <t>91995</t>
  </si>
  <si>
    <t>TOMADA MÉDIA DE EMBUTIR (1 MÓDULO), 2P+T 20 A, SEM SUPORTE E SEM PLACA - FORNECIMENTO E INSTALAÇÃO. AF_12/2015</t>
  </si>
  <si>
    <t>22,02</t>
  </si>
  <si>
    <t>91996</t>
  </si>
  <si>
    <t>TOMADA MÉDIA DE EMBUTIR (1 MÓDULO), 2P+T 10 A, INCLUINDO SUPORTE E PLACA - FORNECIMENTO E INSTALAÇÃO. AF_12/2015</t>
  </si>
  <si>
    <t>26,93</t>
  </si>
  <si>
    <t>91997</t>
  </si>
  <si>
    <t>TOMADA MÉDIA DE EMBUTIR (1 MÓDULO), 2P+T 20 A, INCLUINDO SUPORTE E PLACA - FORNECIMENTO E INSTALAÇÃO. AF_12/2015</t>
  </si>
  <si>
    <t>29,06</t>
  </si>
  <si>
    <t>91998</t>
  </si>
  <si>
    <t>TOMADA BAIXA DE EMBUTIR (1 MÓDULO), 2P+T 10 A, SEM SUPORTE E SEM PLACA - FORNECIMENTO E INSTALAÇÃO. AF_12/2015</t>
  </si>
  <si>
    <t>16,97</t>
  </si>
  <si>
    <t>91999</t>
  </si>
  <si>
    <t>TOMADA BAIXA DE EMBUTIR (1 MÓDULO), 2P+T 20 A, SEM SUPORTE E SEM PLACA - FORNECIMENTO E INSTALAÇÃO. AF_12/2015</t>
  </si>
  <si>
    <t>19,10</t>
  </si>
  <si>
    <t>92000</t>
  </si>
  <si>
    <t>TOMADA BAIXA DE EMBUTIR (1 MÓDULO), 2P+T 10 A, INCLUINDO SUPORTE E PLACA - FORNECIMENTO E INSTALAÇÃO. AF_12/2015</t>
  </si>
  <si>
    <t>24,01</t>
  </si>
  <si>
    <t>92001</t>
  </si>
  <si>
    <t>TOMADA BAIXA DE EMBUTIR (1 MÓDULO), 2P+T 20 A, INCLUINDO SUPORTE E PLACA - FORNECIMENTO E INSTALAÇÃO. AF_12/2015</t>
  </si>
  <si>
    <t>26,14</t>
  </si>
  <si>
    <t>92002</t>
  </si>
  <si>
    <t>TOMADA MÉDIA DE EMBUTIR (2 MÓDULOS), 2P+T 10 A, SEM SUPORTE E SEM PLACA - FORNECIMENTO E INSTALAÇÃO. AF_12/2015</t>
  </si>
  <si>
    <t>37,35</t>
  </si>
  <si>
    <t>92003</t>
  </si>
  <si>
    <t>TOMADA MÉDIA DE EMBUTIR (2 MÓDULOS), 2P+T 20 A, SEM SUPORTE E SEM PLACA - FORNECIMENTO E INSTALAÇÃO. AF_12/2015</t>
  </si>
  <si>
    <t>41,61</t>
  </si>
  <si>
    <t>92004</t>
  </si>
  <si>
    <t>TOMADA MÉDIA DE EMBUTIR (2 MÓDULOS), 2P+T 10 A, INCLUINDO SUPORTE E PLACA - FORNECIMENTO E INSTALAÇÃO. AF_12/2015</t>
  </si>
  <si>
    <t>44,39</t>
  </si>
  <si>
    <t>92005</t>
  </si>
  <si>
    <t>TOMADA MÉDIA DE EMBUTIR (2 MÓDULOS), 2P+T 20 A, INCLUINDO SUPORTE E PLACA - FORNECIMENTO E INSTALAÇÃO. AF_12/2015</t>
  </si>
  <si>
    <t>92006</t>
  </si>
  <si>
    <t>TOMADA BAIXA DE EMBUTIR (2 MÓDULOS), 2P+T 10 A, SEM SUPORTE E SEM PLACA - FORNECIMENTO E INSTALAÇÃO. AF_12/2015</t>
  </si>
  <si>
    <t>31,54</t>
  </si>
  <si>
    <t>92007</t>
  </si>
  <si>
    <t>TOMADA BAIXA DE EMBUTIR (2 MÓDULOS), 2P+T 20 A, SEM SUPORTE E SEM PLACA - FORNECIMENTO E INSTALAÇÃO. AF_12/2015</t>
  </si>
  <si>
    <t>35,80</t>
  </si>
  <si>
    <t>92008</t>
  </si>
  <si>
    <t>TOMADA BAIXA DE EMBUTIR (2 MÓDULOS), 2P+T 10 A, INCLUINDO SUPORTE E PLACA - FORNECIMENTO E INSTALAÇÃO. AF_12/2015</t>
  </si>
  <si>
    <t>38,58</t>
  </si>
  <si>
    <t>92009</t>
  </si>
  <si>
    <t>TOMADA BAIXA DE EMBUTIR (2 MÓDULOS), 2P+T 20 A, INCLUINDO SUPORTE E PLACA - FORNECIMENTO E INSTALAÇÃO. AF_12/2015</t>
  </si>
  <si>
    <t>42,84</t>
  </si>
  <si>
    <t>92010</t>
  </si>
  <si>
    <t>TOMADA MÉDIA DE EMBUTIR (3 MÓDULOS), 2P+T 10 A, SEM SUPORTE E SEM PLACA - FORNECIMENTO E INSTALAÇÃO. AF_12/2015</t>
  </si>
  <si>
    <t>54,81</t>
  </si>
  <si>
    <t>92011</t>
  </si>
  <si>
    <t>TOMADA MÉDIA DE EMBUTIR (3 MÓDULOS), 2P+T 20 A, SEM SUPORTE E SEM PLACA - FORNECIMENTO E INSTALAÇÃO. AF_12/2015</t>
  </si>
  <si>
    <t>92012</t>
  </si>
  <si>
    <t>TOMADA MÉDIA DE EMBUTIR (3 MÓDULOS), 2P+T 10 A, INCLUINDO SUPORTE E PLACA - FORNECIMENTO E INSTALAÇÃO. AF_12/2015</t>
  </si>
  <si>
    <t>61,85</t>
  </si>
  <si>
    <t>92013</t>
  </si>
  <si>
    <t>TOMADA MÉDIA DE EMBUTIR (3 MÓDULOS), 2P+T 20 A, INCLUINDO SUPORTE E PLACA - FORNECIMENTO E INSTALAÇÃO. AF_12/2015</t>
  </si>
  <si>
    <t>68,24</t>
  </si>
  <si>
    <t>92014</t>
  </si>
  <si>
    <t>TOMADA BAIXA DE EMBUTIR (3 MÓDULOS), 2P+T 10 A, SEM SUPORTE E SEM PLACA - FORNECIMENTO E INSTALAÇÃO. AF_12/2015</t>
  </si>
  <si>
    <t>46,09</t>
  </si>
  <si>
    <t>92015</t>
  </si>
  <si>
    <t>TOMADA BAIXA DE EMBUTIR (3 MÓDULOS), 2P+T 20 A, SEM SUPORTE E SEM PLACA - FORNECIMENTO E INSTALAÇÃO. AF_12/2015</t>
  </si>
  <si>
    <t>52,48</t>
  </si>
  <si>
    <t>92016</t>
  </si>
  <si>
    <t>TOMADA BAIXA DE EMBUTIR (3 MÓDULOS), 2P+T 10 A, INCLUINDO SUPORTE E PLACA - FORNECIMENTO E INSTALAÇÃO. AF_12/2015</t>
  </si>
  <si>
    <t>53,13</t>
  </si>
  <si>
    <t>92017</t>
  </si>
  <si>
    <t>TOMADA BAIXA DE EMBUTIR (3 MÓDULOS), 2P+T 20 A, INCLUINDO SUPORTE E PLACA - FORNECIMENTO E INSTALAÇÃO. AF_12/2015</t>
  </si>
  <si>
    <t>59,52</t>
  </si>
  <si>
    <t>92018</t>
  </si>
  <si>
    <t>TOMADA BAIXA DE EMBUTIR (4 MÓDULOS), 2P+T 10 A, SEM SUPORTE E SEM PLACA - FORNECIMENTO E INSTALAÇÃO. AF_12/2015</t>
  </si>
  <si>
    <t>61,04</t>
  </si>
  <si>
    <t>92019</t>
  </si>
  <si>
    <t>TOMADA BAIXA DE EMBUTIR (4 MÓDULOS), 2P+T 10 A, INCLUINDO SUPORTE E PLACA - FORNECIMENTO E INSTALAÇÃO. AF_12/2015</t>
  </si>
  <si>
    <t>72,43</t>
  </si>
  <si>
    <t>92020</t>
  </si>
  <si>
    <t>TOMADA BAIXA DE EMBUTIR (6 MÓDULOS), 2P+T 10 A, SEM SUPORTE E SEM PLACA - FORNECIMENTO E INSTALAÇÃO. AF_12/2015</t>
  </si>
  <si>
    <t>90,35</t>
  </si>
  <si>
    <t>92021</t>
  </si>
  <si>
    <t>TOMADA BAIXA DE EMBUTIR (6 MÓDULOS), 2P+T 10 A, INCLUINDO SUPORTE E PLACA - FORNECIMENTO E INSTALAÇÃO. AF_12/2015</t>
  </si>
  <si>
    <t>101,74</t>
  </si>
  <si>
    <t>92022</t>
  </si>
  <si>
    <t>INTERRUPTOR SIMPLES (1 MÓDULO) COM 1 TOMADA DE EMBUTIR 2P+T 10 A,  SEM SUPORTE E SEM PLACA - FORNECIMENTO E INSTALAÇÃO. AF_12/2015</t>
  </si>
  <si>
    <t>33,13</t>
  </si>
  <si>
    <t>92023</t>
  </si>
  <si>
    <t>INTERRUPTOR SIMPLES (1 MÓDULO) COM 1 TOMADA DE EMBUTIR 2P+T 10 A,  INCLUINDO SUPORTE E PLACA - FORNECIMENTO E INSTALAÇÃO. AF_12/2015</t>
  </si>
  <si>
    <t>40,17</t>
  </si>
  <si>
    <t>92024</t>
  </si>
  <si>
    <t>INTERRUPTOR SIMPLES (1 MÓDULO) COM 2 TOMADAS DE EMBUTIR 2P+T 10 A,  SEM SUPORTE E SEM PLACA - FORNECIMENTO E INSTALAÇÃO. AF_12/2015</t>
  </si>
  <si>
    <t>50,63</t>
  </si>
  <si>
    <t>92025</t>
  </si>
  <si>
    <t>INTERRUPTOR SIMPLES (1 MÓDULO) COM 2 TOMADAS DE EMBUTIR 2P+T 10 A,  INCLUINDO SUPORTE E PLACA - FORNECIMENTO E INSTALAÇÃO. AF_12/2015</t>
  </si>
  <si>
    <t>57,67</t>
  </si>
  <si>
    <t>92026</t>
  </si>
  <si>
    <t>INTERRUPTOR SIMPLES (2 MÓDULOS) COM 1 TOMADA DE EMBUTIR 2P+T 10 A,  SEM SUPORTE E SEM PLACA - FORNECIMENTO E INSTALAÇÃO. AF_12/2015</t>
  </si>
  <si>
    <t>46,40</t>
  </si>
  <si>
    <t>92027</t>
  </si>
  <si>
    <t>INTERRUPTOR SIMPLES (2 MÓDULOS) COM 1 TOMADA DE EMBUTIR 2P+T 10 A,  INCLUINDO SUPORTE E PLACA - FORNECIMENTO E INSTALAÇÃO. AF_12/2015</t>
  </si>
  <si>
    <t>53,44</t>
  </si>
  <si>
    <t>92028</t>
  </si>
  <si>
    <t>INTERRUPTOR PARALELO (1 MÓDULO) COM 1 TOMADA DE EMBUTIR 2P+T 10 A,  SEM SUPORTE E SEM PLACA - FORNECIMENTO E INSTALAÇÃO. AF_12/2015</t>
  </si>
  <si>
    <t>38,46</t>
  </si>
  <si>
    <t>92029</t>
  </si>
  <si>
    <t>INTERRUPTOR PARALELO (1 MÓDULO) COM 1 TOMADA DE EMBUTIR 2P+T 10 A,  INCLUINDO SUPORTE E PLACA - FORNECIMENTO E INSTALAÇÃO. AF_12/2015</t>
  </si>
  <si>
    <t>45,50</t>
  </si>
  <si>
    <t>92030</t>
  </si>
  <si>
    <t>INTERRUPTOR PARALELO (1 MÓDULO) COM 2 TOMADAS DE EMBUTIR 2P+T 10 A,  SEM SUPORTE E SEM PLACA - FORNECIMENTO E INSTALAÇÃO. AF_12/2015</t>
  </si>
  <si>
    <t>55,92</t>
  </si>
  <si>
    <t>92031</t>
  </si>
  <si>
    <t>INTERRUPTOR PARALELO (1 MÓDULO) COM 2 TOMADAS DE EMBUTIR 2P+T 10 A,  INCLUINDO SUPORTE E PLACA - FORNECIMENTO E INSTALAÇÃO. AF_12/2015</t>
  </si>
  <si>
    <t>62,96</t>
  </si>
  <si>
    <t>92032</t>
  </si>
  <si>
    <t>INTERRUPTOR PARALELO (2 MÓDULOS) COM 1 TOMADA DE EMBUTIR 2P+T 10 A,  SEM SUPORTE E SEM PLACA - FORNECIMENTO E INSTALAÇÃO. AF_12/2015</t>
  </si>
  <si>
    <t>57,03</t>
  </si>
  <si>
    <t>92033</t>
  </si>
  <si>
    <t>INTERRUPTOR PARALELO (2 MÓDULOS) COM 1 TOMADA DE EMBUTIR 2P+T 10 A,  INCLUINDO SUPORTE E PLACA - FORNECIMENTO E INSTALAÇÃO. AF_12/2015</t>
  </si>
  <si>
    <t>64,07</t>
  </si>
  <si>
    <t>92034</t>
  </si>
  <si>
    <t>INTERRUPTOR SIMPLES (1 MÓDULO), INTERRUPTOR PARALELO (1 MÓDULO) E 1 TOMADA DE EMBUTIR 2P+T 10 A,  SEM SUPORTE E SEM PLACA - FORNECIMENTO E INSTALAÇÃO. AF_12/2015</t>
  </si>
  <si>
    <t>51,74</t>
  </si>
  <si>
    <t>92035</t>
  </si>
  <si>
    <t>INTERRUPTOR SIMPLES (1 MÓDULO), INTERRUPTOR PARALELO (1 MÓDULO) E 1 TOMADA DE EMBUTIR 2P+T 10 A,  INCLUINDO SUPORTE E PLACA - FORNECIMENTO E INSTALAÇÃO. AF_12/2015</t>
  </si>
  <si>
    <t>72278</t>
  </si>
  <si>
    <t>LAMPADA VAPOR METALICO 400W - FORNECIMENTO E INSTALACAO</t>
  </si>
  <si>
    <t>82,80</t>
  </si>
  <si>
    <t>72280</t>
  </si>
  <si>
    <t>IGNITOR PARA PARTIDA LÂMPADA VAPOR SÓDIO ALTA PRESSÃO ATÉ 400W</t>
  </si>
  <si>
    <t>52,43</t>
  </si>
  <si>
    <t>73953/1</t>
  </si>
  <si>
    <t>LUMINARIA TIPO CALHA, DE SOBREPOR, COM REATOR DE PARTIDA RAPIDA E LAMPADA FLUORESCENTE 1X20W, COMPLETA,  FORNECIMENTO E INSTALACAO</t>
  </si>
  <si>
    <t>58,48</t>
  </si>
  <si>
    <t>73953/2</t>
  </si>
  <si>
    <t>LUMINARIA TIPO CALHA, DE SOBREPOR, COM REATOR DE PARTIDA RAPIDA E LAMPADA FLUORESCENTE 2X20W, COMPLETA, FORNECIMENTO E INSTALACAO</t>
  </si>
  <si>
    <t>76,34</t>
  </si>
  <si>
    <t>73953/4</t>
  </si>
  <si>
    <t>LUMINÁRIAS TIPO CALHA, DE SOBREPOR, COM REATORES DE PARTIDA RÁPIDA E LÂMPADAS FLUORESCENTES 2X2X18W, COMPLETAS, FORNECIMENTO E INSTALAÇÃO</t>
  </si>
  <si>
    <t>133,06</t>
  </si>
  <si>
    <t>73953/5</t>
  </si>
  <si>
    <t>LUMINARIA TIPO CALHA, DE SOBREPOR, COM REATOR DE PARTIDA RAPIDA E LAMPADA FLUORESCENTE 1X40W, COMPLETA, FORNECIMENTO E INSTALACAO</t>
  </si>
  <si>
    <t>79,12</t>
  </si>
  <si>
    <t>73953/6</t>
  </si>
  <si>
    <t>LUMINARIA TIPO CALHA, DE SOBREPOR, COM REATOR DE PARTIDA RAPIDA E LAMPADA FLUORESCENTE 2X40W, COMPLETA, FORNECIMENTO E INSTALACAO</t>
  </si>
  <si>
    <t>100,04</t>
  </si>
  <si>
    <t>73953/8</t>
  </si>
  <si>
    <t>LUMINÁRIAS TIPO CALHA, DE SOBREPOR, COM REATORES DE PARTIDA RÁPIDA E LÂMPADAS FLUORESCENTES 2X2X36W, COMPLETAS, FORNECIMENTO E INSTALAÇÃO</t>
  </si>
  <si>
    <t>174,55</t>
  </si>
  <si>
    <t>73953/9</t>
  </si>
  <si>
    <t>LUMINARIA SOBREPOR TP CALHA C/REATOR PART CONVENC LAMP 1X20W E STARTERFIX EM LAJE OU FORRO - FORNECIMENTO E COLOCACAO</t>
  </si>
  <si>
    <t>50,64</t>
  </si>
  <si>
    <t>74041/1</t>
  </si>
  <si>
    <t>LUMINARIA GLOBO VIDRO LEITOSO/PLAFONIER/BOCAL/LAMPADA FLUORESCENTE 20W</t>
  </si>
  <si>
    <t>66,09</t>
  </si>
  <si>
    <t>74041/2</t>
  </si>
  <si>
    <t>LUMINARIA GLOBO VIDRO LEITOSO/PLAFONIER/BOCAL/LAMPADA FLUORESCENTE 40W</t>
  </si>
  <si>
    <t>74082/1</t>
  </si>
  <si>
    <t>REFLETOR REDONDO EM ALUMINIO COM SUPORTE E ALCA REGULAVEL PARA FIXACAO, COM LAMPADA VAPOR DE MERCURIO 250W</t>
  </si>
  <si>
    <t>233,65</t>
  </si>
  <si>
    <t>74094/1</t>
  </si>
  <si>
    <t>LUMINARIA TIPO SPOT PARA 1 LAMPADA INCANDESCENTE/FLUORESCENTE COMPACTA</t>
  </si>
  <si>
    <t>68,06</t>
  </si>
  <si>
    <t>83391</t>
  </si>
  <si>
    <t>REATOR PARA LAMPADA FLUORESCENTE 2X40W PARTIDA RAPIDA FORNECIMENTO E INSTALACAO</t>
  </si>
  <si>
    <t>27,24</t>
  </si>
  <si>
    <t>83392</t>
  </si>
  <si>
    <t>REATOR PARA LAMPADA FLUORESCENTE 1X20W PARTIDA RAPIDA FORNECIMENTO E INSTALACAO</t>
  </si>
  <si>
    <t>83393</t>
  </si>
  <si>
    <t>REATOR PARA LAMPADA FLUORESCENTE 1X40W PARTIDA RAPIDA FORNECIMENTO E INSTALACAO</t>
  </si>
  <si>
    <t>25,86</t>
  </si>
  <si>
    <t>83468</t>
  </si>
  <si>
    <t>LAMPADA FLUORESCENTE 20W - FORNECIMENTO E INSTALACAO</t>
  </si>
  <si>
    <t>83469</t>
  </si>
  <si>
    <t>LAMPADA FLUORESCENTE 40W - FORNECIMENTO E INSTALACAO</t>
  </si>
  <si>
    <t>83470</t>
  </si>
  <si>
    <t>LAMPADA FLUORESCENTE TP HO 85W - FORNECIMENTO E INSTALACAO</t>
  </si>
  <si>
    <t>78,67</t>
  </si>
  <si>
    <t>93040</t>
  </si>
  <si>
    <t>LÂMPADA FLUORESCENTE COMPACTA 15 W 2U, BASE E27 - FORNECIMENTO E INSTALAÇÃO</t>
  </si>
  <si>
    <t>12,74</t>
  </si>
  <si>
    <t>93041</t>
  </si>
  <si>
    <t>LÂMPADA FLUORESCENTE ESPIRAL BRANCA 65 W, BASE E27 - FORNECIMENTO E INSTALAÇÃO</t>
  </si>
  <si>
    <t>78,24</t>
  </si>
  <si>
    <t>93042</t>
  </si>
  <si>
    <t>LÂMPADA LED 6 W BIVOLT BRANCA, FORMATO TRADICIONAL (BASE E27) - FORNECIMENTO E INSTALAÇÃO</t>
  </si>
  <si>
    <t>25,53</t>
  </si>
  <si>
    <t>93043</t>
  </si>
  <si>
    <t>LÂMPADA LED 10 W BIVOLT BRANCA, FORMATO TRADICIONAL (BASE E27) - FORNECIMENTO E INSTALAÇÃO</t>
  </si>
  <si>
    <t>33,90</t>
  </si>
  <si>
    <t>93044</t>
  </si>
  <si>
    <t>LÂMPADA FLUORESCENTE COMPACTA 3U BRANCA 20 W, BASE E27 - FORNECIMENTO E INSTALAÇÃO</t>
  </si>
  <si>
    <t>14,29</t>
  </si>
  <si>
    <t>93045</t>
  </si>
  <si>
    <t>LÂMPADA FLUORESCENTE ESPIRAL BRANCA 45 W, BASE E27 - FORNECIMENTO E INSTALAÇÃO</t>
  </si>
  <si>
    <t>44,03</t>
  </si>
  <si>
    <t>9540</t>
  </si>
  <si>
    <t>ENTRADA DE ENERGIA ELÉTRICA AÉREA MONOFÁSICA 50A COM POSTE DE CONCRETO, INCLUSIVE CABEAMENTO, CAIXA DE PROTEÇÃO PARA MEDIDOR E ATERRAMENTO.</t>
  </si>
  <si>
    <t>934,72</t>
  </si>
  <si>
    <t>41598</t>
  </si>
  <si>
    <t>ENTRADA PROVISORIA DE ENERGIA ELETRICA AEREA TRIFASICA 40A EM POSTE MADEIRA</t>
  </si>
  <si>
    <t>1.354,14</t>
  </si>
  <si>
    <t>72941</t>
  </si>
  <si>
    <t>APARELHO SINALIZADOR DE SAIDA DE GARAGEM, COM CELULA FOTOELETRICA - FORNECIMENTO E INSTALACAO</t>
  </si>
  <si>
    <t>171,12</t>
  </si>
  <si>
    <t>73624</t>
  </si>
  <si>
    <t>SUPORTE PARA TRANSFORMADOR EM POSTE DE CONCRETO CIRCULAR</t>
  </si>
  <si>
    <t>84,61</t>
  </si>
  <si>
    <t>73767/1</t>
  </si>
  <si>
    <t>GRAMPO PARALELO EM ALUMINIO FUNDIDO OU ESTRUDADO DE 2 PARAFUSOS, PARA CABO DE 6 A 50 MM2, PASTA ANTIOXIDANTE. FORNEC E INSTALAÇÃO.</t>
  </si>
  <si>
    <t>73767/2</t>
  </si>
  <si>
    <t>ALCA PRE-FORMADA DISTRIBUIÇÃO EM  ACO RECOBERTO COM ALUMINIO PARA CABO 25MM2, ENCAPADO. FORNECIMENTO E INSTALAÇÃO.</t>
  </si>
  <si>
    <t>10,42</t>
  </si>
  <si>
    <t>73767/3</t>
  </si>
  <si>
    <t>LACO DE ROLDANA PRE-FORMADO ACO RECOBERTO DE ALUMINIO PARA CABO DE ALUMINIO NU BITOLA 25MM2 - FORNECIMENTO E COLOCACAO</t>
  </si>
  <si>
    <t>7,52</t>
  </si>
  <si>
    <t>73767/4</t>
  </si>
  <si>
    <t>ALCA PRE-FORMADA DISTRIBUICAO EM ACO RECOBERTO COM ALUMINIO NU PARA CABO 25MM2, ENCAPADO. FORNECIMENTO E INSTALACAO.</t>
  </si>
  <si>
    <t>73767/5</t>
  </si>
  <si>
    <t>ALCA PRE-FORMADA SERV DE ACO RECOB C/ALUM NU ENCAPADO 25MM2 (BITOLA)  CONF PROJ A4-148-CP RIOLUZ FORNECIMENTO E COLOCACAO</t>
  </si>
  <si>
    <t>73781/1</t>
  </si>
  <si>
    <t>MUFLA TERMINAL PRIMARIA UNIPOLAR USO INTERNO PARA CABO 35/120MM2, ISOLACAO 15/25KV EM EPR - BORRACHA DE SILICONE. FORNECIMENTO E INSTALACAO.</t>
  </si>
  <si>
    <t>309,50</t>
  </si>
  <si>
    <t>73781/2</t>
  </si>
  <si>
    <t>ISOLADOR DE PINO TP HI-POT CILINDRICO CLASSE 15KV. FORNECIMENTO E INSTALACAO.</t>
  </si>
  <si>
    <t>28,38</t>
  </si>
  <si>
    <t>73781/3</t>
  </si>
  <si>
    <t>ISOLADOR DE SUSPENSAO (DISCO) TP CAVILHA CLASSE 15KV - 6''. FORNECIMENTO E INSTALACAO.</t>
  </si>
  <si>
    <t>86,73</t>
  </si>
  <si>
    <t>88543</t>
  </si>
  <si>
    <t>ARMACAO SECUNDARIA OU REX COMPLETA PARA TRESLINHAS-FORNECIMENTO E INSTALACAO.</t>
  </si>
  <si>
    <t>139,52</t>
  </si>
  <si>
    <t>88544</t>
  </si>
  <si>
    <t>ARMACAO SECUNDARIA OU REX COMPLETA PARA DUAS LINHAS-FORNECIMENTO E INSTALACAO.</t>
  </si>
  <si>
    <t>89,47</t>
  </si>
  <si>
    <t>88545</t>
  </si>
  <si>
    <t>ARMACAO SECUNDARIA OU REX COMPLETA PARA QUATRO LINHAS-FORNECIMENTO E INSTALACAO.</t>
  </si>
  <si>
    <t>162,87</t>
  </si>
  <si>
    <t>73783/1</t>
  </si>
  <si>
    <t>POSTE CONCRETO SECAO CIRCULAR COMPRIMENTO=5M CARGA NOMINAL TOPO 100KG INCLUSIVE ESCAVACAO EXCLUSIVE TRANSPORTE - FORNECIMENTO E COLOCACAO</t>
  </si>
  <si>
    <t>538,91</t>
  </si>
  <si>
    <t>73783/3</t>
  </si>
  <si>
    <t>POSTE CONCRETO SEÇÃO CIRCULAR COMPRIMENTO=5M CARGA NOMINAL TOPO 300KG INCLUSIVE ESCAVACAO EXCLUSIVE TRANSPORTE - FORNECIMENTO E COLOCAÇÃO</t>
  </si>
  <si>
    <t>502,77</t>
  </si>
  <si>
    <t>73783/5</t>
  </si>
  <si>
    <t>POSTE CONCRETO SEÇÃO CIRCULAR COMPRIMENTO=7M CARGA NOMINAL TOPO 100KG INCLUSIVE ESCAVACAO EXCLUSIVE TRANSPORTE - FORNECIMENTO E COLOCAÇÃO</t>
  </si>
  <si>
    <t>556,33</t>
  </si>
  <si>
    <t>73783/6</t>
  </si>
  <si>
    <t>POSTE CONCRETO SEÇÃO CIRCULAR COMPRIMENTO=7M CARGA NOMINAL TOPO 200KG INCLUSIVE ESCAVACAO EXCLUSIVE TRANSPORTE - FORNECIMENTO E COLOCAÇÃO</t>
  </si>
  <si>
    <t>645,31</t>
  </si>
  <si>
    <t>73783/8</t>
  </si>
  <si>
    <t>POSTE CONCRETO SEÇÃO CIRCULAR COMPRIMENTO=11M  E CARGA NOMINAL 200KG INCLUSIVE ESCAVACAO EXCLUSIVE TRANSPORTE - FORNECIMENTO E COLOCAÇÃO</t>
  </si>
  <si>
    <t>1.113,24</t>
  </si>
  <si>
    <t>73783/9</t>
  </si>
  <si>
    <t>POSTE CONCRETO SEÇÃO CIRCULAR COMPRIMENTO=11M  CARGA NOMINAL NO TOPO 300KG INCLUSIVE ESCAVACAO EXCLUSIVE TRANSPORTE - FORNECIMENTO E COLOCAÇÃO</t>
  </si>
  <si>
    <t>1.115,54</t>
  </si>
  <si>
    <t>73783/10</t>
  </si>
  <si>
    <t>POSTE CONCRETO SEÇÃO CIRCULAR COMPRIMENTO=11M  CARGA NOMINAL NO TOPO 400KG INCLUSIVE ESCAVACAO EXCLUSIVE TRANSPORTE - FORNECIMENTO E COLOCAÇÃO</t>
  </si>
  <si>
    <t>1.321,16</t>
  </si>
  <si>
    <t>73783/11</t>
  </si>
  <si>
    <t>POSTE CONCRETO SEÇÃO CIRCULAR COMPRIMENTO=14M  CARGA NOMINAL NO TOPO 400KG INCLUSIVE ESCAVACAO EXCLUSIVE TRANSPORTE - FORNECIMENTO E COLOCAÇÃO</t>
  </si>
  <si>
    <t>2.004,39</t>
  </si>
  <si>
    <t>73783/12</t>
  </si>
  <si>
    <t>POSTE CONCRETO SEÇÃO CIRCULAR COMPRIMENTO=7M CARGA NOMINAL NO TOPO 300KG INCLUSIVE ESCAVACAO EXCLUSIVE TRANSPORTE - FORNECIMENTO E COLOCAÇÃO</t>
  </si>
  <si>
    <t>742,87</t>
  </si>
  <si>
    <t>73783/14</t>
  </si>
  <si>
    <t>POSTE CONCRETO SEÇÃO CIRCULAR COMPRIMENTO=9M CARGA NOMINAL NO TOPO 200KG INCLUSIVE ESCAVACAO EXCLUSIVE TRANSPORTE - FORNECIMENTO E COLOCAÇÃO</t>
  </si>
  <si>
    <t>837,66</t>
  </si>
  <si>
    <t>73783/15</t>
  </si>
  <si>
    <t>POSTE CONCRETO SEÇÃO CIRCULAR COMPRIMENTO=9M CARGA NOMINAL NO TOPO 300KG INCLUSIVE ESCAVACAO EXCLUSIVE TRANSPORTE - FORNECIMENTO E COLOCAÇÃO</t>
  </si>
  <si>
    <t>898,51</t>
  </si>
  <si>
    <t>73783/16</t>
  </si>
  <si>
    <t>POSTE CONCRETO SEÇÃO CIRCULAR COMPRIMENTO=9M CARGA NOMINAL NO TOPO 400KG INCLUSIVE ESCAVACAO EXCLUSIVE TRANSPORTE - FORNECIMENTO E COLOCAÇÃO</t>
  </si>
  <si>
    <t>1.062,17</t>
  </si>
  <si>
    <t>73783/17</t>
  </si>
  <si>
    <t>POSTE CONCRETO SEÇÃO CIRCULAR COMPRIMENTO=10M CARGA NOMINAL NO TOPO 600KG INCLUSIVE ESCAVACAO EXCLUSIVE TRANSPORTE - FORNECIMENTO E COLOCAÇÃO</t>
  </si>
  <si>
    <t>1.397,21</t>
  </si>
  <si>
    <t>83394</t>
  </si>
  <si>
    <t>POSTE DE CONCRETO DUPLO T H=11M E CARGA NOMINAL 200KG INCLUSIVE ESCAVACAO, EXCLUSIVE TRANSPORTE - FORNECIMENTO E INSTALACAO</t>
  </si>
  <si>
    <t>936,77</t>
  </si>
  <si>
    <t>83396</t>
  </si>
  <si>
    <t>POSTE DE CONCRETO DUPLO T H=9M CARGA NOMINAL 300KG INCLUSIVE ESCAVACAO, EXCLUSIVE TRANSPORTE - FORNECIMENTO E INSTALACAO</t>
  </si>
  <si>
    <t>847,32</t>
  </si>
  <si>
    <t>83397</t>
  </si>
  <si>
    <t>POSTE DE CONCRETO DUPLO T H=9M CARGA NOMINAL 500KG INCLUSIVE ESCAVACAO, EXCLUSIVE TRANSPORTE - FORNECIMENTO E INSTALACAO</t>
  </si>
  <si>
    <t>1.116,39</t>
  </si>
  <si>
    <t>83398</t>
  </si>
  <si>
    <t>POSTE DE CONCRETO DUPLO T H=10M CARGA NOMINAL 300KG INCLUSIVE ESCAVACAO, EXCLUSIVE TRANSPORTE - FORNECIMENTO E INSTALACAO</t>
  </si>
  <si>
    <t>981,87</t>
  </si>
  <si>
    <t>73769/1</t>
  </si>
  <si>
    <t>POSTE ACO CONICO CONTINUO CURVO SIMPLES SEM BASE C/JANELA 9M (INSPECAO) - FORNECIMENTO E INSTALACAO</t>
  </si>
  <si>
    <t>1.288,39</t>
  </si>
  <si>
    <t>73769/2</t>
  </si>
  <si>
    <t>POSTE DE AÇO CONICO CONTÍNUO CURVO SIMPLES, FLANGEADO, COM JANELA DE INSPEÇÃO H=9M - FORNECIMENTO E INSTALACAO</t>
  </si>
  <si>
    <t>1.290,04</t>
  </si>
  <si>
    <t>73769/3</t>
  </si>
  <si>
    <t>POSTE DE ACO CONICO CONTINUO CURVO DUPLO, FLANGEADO, COM JANELA DE INSPECAO H=9M - FORNECIMENTO E INSTALACAO</t>
  </si>
  <si>
    <t>1.329,23</t>
  </si>
  <si>
    <t>73769/4</t>
  </si>
  <si>
    <t>POSTE DE ACO CONICO CONTINUO RETO, FLANGEADO, H=9M - FORNECIMENTO E INSTALACAO</t>
  </si>
  <si>
    <t>1.341,45</t>
  </si>
  <si>
    <t>73855/1</t>
  </si>
  <si>
    <t>CHUMBADOR DE AÇO PARA FIXAÇÃO DE POSTE DE ACO RETO OU CURVO 7 A 9M COM FLANGE - FORNECIMENTO E INSTALACAO</t>
  </si>
  <si>
    <t>780,84</t>
  </si>
  <si>
    <t>72281</t>
  </si>
  <si>
    <t>REATOR PARA LAMPADA VAPOR DE MERCURIO USO EXTERNO 220V/400W</t>
  </si>
  <si>
    <t>100,42</t>
  </si>
  <si>
    <t>72282</t>
  </si>
  <si>
    <t>REATOR PARA LAMPADA VAPOR DE SODIO ALTA PRESSAO - 220V/250W - USO EXTERNO</t>
  </si>
  <si>
    <t>132,76</t>
  </si>
  <si>
    <t>73831/1</t>
  </si>
  <si>
    <t>LAMPADA DE VAPOR DE MERCURIO DE 125W - FORNECIMENTO E INSTALACAO</t>
  </si>
  <si>
    <t>20,96</t>
  </si>
  <si>
    <t>73831/2</t>
  </si>
  <si>
    <t>LAMPADA DE VAPOR DE MERCURIO DE 250W - FORNECIMENTO E INSTALACAO</t>
  </si>
  <si>
    <t>35,88</t>
  </si>
  <si>
    <t>73831/3</t>
  </si>
  <si>
    <t>LAMPADA DE VAPOR DE MERCURIO DE 400W/250V - FORNECIMENTO E INSTALACAO</t>
  </si>
  <si>
    <t>47,35</t>
  </si>
  <si>
    <t>73831/4</t>
  </si>
  <si>
    <t>LAMPADA MISTA DE 160W - FORNECIMENTO E INSTALACAO</t>
  </si>
  <si>
    <t>23,11</t>
  </si>
  <si>
    <t>73831/5</t>
  </si>
  <si>
    <t>LAMPADA MISTA DE 250W - FORNECIMENTO E INSTALACAO</t>
  </si>
  <si>
    <t>29,93</t>
  </si>
  <si>
    <t>73831/6</t>
  </si>
  <si>
    <t>LAMPADA MISTA DE 500W - FORNECIMENTO E INSTALACAO</t>
  </si>
  <si>
    <t>53,05</t>
  </si>
  <si>
    <t>73831/7</t>
  </si>
  <si>
    <t>LAMPADA DE VAPOR DE SODIO DE 150WX220V - FORNECIMENTO E INSTALACAO</t>
  </si>
  <si>
    <t>42,65</t>
  </si>
  <si>
    <t>73831/8</t>
  </si>
  <si>
    <t>LAMPADA DE VAPOR DE SODIO DE 250WX220V - FORNECIMENTO E INSTALACAO</t>
  </si>
  <si>
    <t>48,63</t>
  </si>
  <si>
    <t>73831/9</t>
  </si>
  <si>
    <t>LAMPADA DE VAPOR DE SODIO DE 400WX220V - FORNECIMENTO E INSTALACAO</t>
  </si>
  <si>
    <t>55,97</t>
  </si>
  <si>
    <t>74231/1</t>
  </si>
  <si>
    <t>LUMINARIA ABERTA PARA ILUMINACAO PUBLICA, PARA LAMPADA A VAPOR DE MERCURIO ATE 400W E MISTA ATE 500W, COM BRACO EM TUBO DE ACO GALV D=50MM PROJ HOR=2.500MM E PROJ VERT= 2.200MM, FORNECIMENTO E INSTALACAO</t>
  </si>
  <si>
    <t>133,02</t>
  </si>
  <si>
    <t>74246/1</t>
  </si>
  <si>
    <t>REFLETOR RETANGULAR FECHADO COM LAMPADA VAPOR METALICO 400 W</t>
  </si>
  <si>
    <t>267,13</t>
  </si>
  <si>
    <t>83399</t>
  </si>
  <si>
    <t>RELE FOTOELETRICO P/ COMANDO DE ILUMINACAO EXTERNA 220V/1000W - FORNECIMENTO E INSTALACAO</t>
  </si>
  <si>
    <t>29,50</t>
  </si>
  <si>
    <t>83400</t>
  </si>
  <si>
    <t>BRACO P/ ILUMINACAO DE RUAS EM TUBO ACO GALV 1" COMP = 1,20M E INCLINACAO 25GRAUS EM RELACAO AO PLANO VERTICAL P/ FIXACAO EM POSTE OU PAREDE - FORNECIMENTO E INSTALACAO</t>
  </si>
  <si>
    <t>94,72</t>
  </si>
  <si>
    <t>83401</t>
  </si>
  <si>
    <t>BRACO P/ LUMINARIA PUBLICA 1 X 1,50 M, EM TUBO ACO GALV 3/4, P/ FIXACAO EM POSTE OU PAREDE - FORNECIMENTO E INSTALACAO</t>
  </si>
  <si>
    <t>83402</t>
  </si>
  <si>
    <t>ABRACADEIRA DE FIXACAO DE BRACOS DE LUMINARIAS DE 4" - FORNECIMENTO E INSTALACAO</t>
  </si>
  <si>
    <t>49,59</t>
  </si>
  <si>
    <t>83475</t>
  </si>
  <si>
    <t>LUMINARIA FECHADA PARA ILUMINACAO PUBLICA COM REATOR DE PARTIDA RAPIDA COM LAMPADA A VAPOR DE MERCURIO 250W - FORNECIMENTO E INSTALACAO</t>
  </si>
  <si>
    <t>337,99</t>
  </si>
  <si>
    <t>83478</t>
  </si>
  <si>
    <t>LUMINARIA FECHADA PARA ILUMINACAO PUBLICA - LAMPADAS DE 250/500W - FORNECIMENTO E INSTALACAO (EXCLUINDO LAMPADAS)</t>
  </si>
  <si>
    <t>250,15</t>
  </si>
  <si>
    <t>83479</t>
  </si>
  <si>
    <t>LUMINARIA ESTANQUE - PROTECAO CONTRA AGUA, POEIRA OU IMPACTOS - TIPO AQUATIC PIAL OU EQUIVALENTE</t>
  </si>
  <si>
    <t>102,48</t>
  </si>
  <si>
    <t>83480</t>
  </si>
  <si>
    <t>REATOR PARA LAMPADA VAPOR DE MERCURIO 125W  USO EXTERNO</t>
  </si>
  <si>
    <t>81,77</t>
  </si>
  <si>
    <t>83481</t>
  </si>
  <si>
    <t>REATOR PARA LAMPADA VAPOR DE MERCURIO 250W USO EXTERNO</t>
  </si>
  <si>
    <t>91,38</t>
  </si>
  <si>
    <t>73857/1</t>
  </si>
  <si>
    <t>TRANSFORMADOR DISTRIBUICAO  75KVA TRIFASICO 60HZ CLASSE 15KV IMERSO EM ÓLEO MINERAL FORNECIMENTO E INSTALACAO</t>
  </si>
  <si>
    <t>6.304,19</t>
  </si>
  <si>
    <t>73857/2</t>
  </si>
  <si>
    <t>TRANSFORMADOR DISTRIBUICAO  112,5KVA TRIFASICO 60HZ CLASSE 15KV IMERSO EM ÓLEO MINERAL FORNECIMENTO E INSTALACAO</t>
  </si>
  <si>
    <t>7.790,75</t>
  </si>
  <si>
    <t>73857/3</t>
  </si>
  <si>
    <t>TRANSFORMADOR DISTRIBUICAO  150KVA TRIFASICO 60HZ CLASSE 15KV IMERSO EM ÓLEO MINERAL FORNECIMENTO E INSTALACAO</t>
  </si>
  <si>
    <t>9.819,99</t>
  </si>
  <si>
    <t>73857/4</t>
  </si>
  <si>
    <t>TRANSFORMADOR DISTRIBUICAO  225KVA TRIFASICO 60HZ CLASSE 15KV IMERSO EM ÓLEO MINERAL FORNECIMENTO E INSTALACAO</t>
  </si>
  <si>
    <t>13.748,18</t>
  </si>
  <si>
    <t>73857/5</t>
  </si>
  <si>
    <t>TRANSFORMADOR DISTRIBUICAO  300KVA TRIFASICO 60HZ CLASSE 15KV IMERSO EM ÓLEO MINERAL FORNECIMENTO E INSTALACAO</t>
  </si>
  <si>
    <t>16.036,27</t>
  </si>
  <si>
    <t>73857/6</t>
  </si>
  <si>
    <t>TRANSFORMADOR DISTRIBUICAO  500KVA TRIFASICO 60HZ CLASSE 15KV IMERSO EM ÓLEO MINERAL FORNECIMENTO E INSTALACAO</t>
  </si>
  <si>
    <t>26.089,06</t>
  </si>
  <si>
    <t>73857/7</t>
  </si>
  <si>
    <t>TRANSFORMADOR DISTRIBUICAO  30KVA TRIFASICO 60HZ CLASSE 15KV IMERSO EM ÓLEO MINERAL FORNECIMENTO E INSTALACAO</t>
  </si>
  <si>
    <t>4.349,33</t>
  </si>
  <si>
    <t>73857/8</t>
  </si>
  <si>
    <t>TRANSFORMADOR DISTRIBUICAO  45KVA TRIFASICO 60HZ CLASSE 15KV IMERSO EM ÓLEO MINERAL FORNECIMENTO E INSTALACAO</t>
  </si>
  <si>
    <t>4.873,07</t>
  </si>
  <si>
    <t>73857/9</t>
  </si>
  <si>
    <t>TRANSFORMADOR DISTRIBUICAO  750KVA TRIFASICO 60HZ CLASSE 15KV IMERSO EM ÓLEO MINERAL FORNECIMENTO E INSTALACAO</t>
  </si>
  <si>
    <t>35.739,58</t>
  </si>
  <si>
    <t>73857/10</t>
  </si>
  <si>
    <t>TRANSFORMADOR DISTRIBUICAO  1000KVA TRIFASICO 60HZ CLASSE 15KV IMERSO EM ÓLEO MINERAL FORNECIMENTO E INSTALACAO</t>
  </si>
  <si>
    <t>49.980,96</t>
  </si>
  <si>
    <t>93128</t>
  </si>
  <si>
    <t>PONTO DE ILUMINAÇÃO RESIDENCIAL INCLUINDO INTERRUPTOR SIMPLES, CAIXA ELÉTRICA, ELETRODUTO, CABO, RASGO, QUEBRA E CHUMBAMENTO (EXCLUINDO LUMINÁRIA E LÂMPADA). AF_01/2016</t>
  </si>
  <si>
    <t>112,52</t>
  </si>
  <si>
    <t>93137</t>
  </si>
  <si>
    <t>PONTO DE ILUMINAÇÃO RESIDENCIAL INCLUINDO INTERRUPTOR SIMPLES (2 MÓDULOS), CAIXA ELÉTRICA, ELETRODUTO, CABO, RASGO, QUEBRA E CHUMBAMENTO (EXCLUINDO LUMINÁRIA E LÂMPADA). AF_01/2016</t>
  </si>
  <si>
    <t>132,77</t>
  </si>
  <si>
    <t>93138</t>
  </si>
  <si>
    <t>PONTO DE ILUMINAÇÃO RESIDENCIAL INCLUINDO INTERRUPTOR PARALELO, CAIXA ELÉTRICA, ELETRODUTO, CABO, RASGO, QUEBRA E CHUMBAMENTO (EXCLUINDO LUMINÁRIA E LÂMPADA). AF_01/2016</t>
  </si>
  <si>
    <t>124,83</t>
  </si>
  <si>
    <t>93139</t>
  </si>
  <si>
    <t>PONTO DE ILUMINAÇÃO RESIDENCIAL INCLUINDO INTERRUPTOR PARALELO (2 MÓDULOS), CAIXA ELÉTRICA, ELETRODUTO, CABO, RASGO, QUEBRA E CHUMBAMENTO (EXCLUINDO LUMINÁRIA E LÂMPADA). AF_01/2016</t>
  </si>
  <si>
    <t>157,35</t>
  </si>
  <si>
    <t>93140</t>
  </si>
  <si>
    <t>PONTO DE ILUMINAÇÃO RESIDENCIAL INCLUINDO INTERRUPTOR SIMPLES CONJUGADO COM PARALELO, CAIXA ELÉTRICA, ELETRODUTO, CABO, RASGO, QUEBRA E CHUMBAMENTO (EXCLUINDO LUMINÁRIA E LÂMPADA). AF_01/2016</t>
  </si>
  <si>
    <t>148,53</t>
  </si>
  <si>
    <t>93141</t>
  </si>
  <si>
    <t>PONTO DE TOMADA RESIDENCIAL INCLUINDO TOMADA 10A/250V, CAIXA ELÉTRICA, ELETRODUTO, CABO, RASGO, QUEBRA E CHUMBAMENTO. AF_01/2016</t>
  </si>
  <si>
    <t>132,67</t>
  </si>
  <si>
    <t>93142</t>
  </si>
  <si>
    <t>PONTO DE TOMADA RESIDENCIAL INCLUINDO TOMADA (2 MÓDULOS) 10A/250V, CAIXA ELÉTRICA, ELETRODUTO, CABO, RASGO, QUEBRA E CHUMBAMENTO. AF_01/2016</t>
  </si>
  <si>
    <t>150,13</t>
  </si>
  <si>
    <t>93143</t>
  </si>
  <si>
    <t>PONTO DE TOMADA RESIDENCIAL INCLUINDO TOMADA 20A/250V, CAIXA ELÉTRICA, ELETRODUTO, CABO, RASGO, QUEBRA E CHUMBAMENTO. AF_01/2016</t>
  </si>
  <si>
    <t>134,80</t>
  </si>
  <si>
    <t>93144</t>
  </si>
  <si>
    <t>PONTO DE UTILIZAÇÃO DE EQUIPAMENTOS ELÉTRICOS, RESIDENCIAL, INCLUINDO SUPORTE E PLACA, CAIXA ELÉTRICA, ELETRODUTO, CABO, RASGO, QUEBRA E CHUMBAMENTO. AF_01/2016</t>
  </si>
  <si>
    <t>157,78</t>
  </si>
  <si>
    <t>93145</t>
  </si>
  <si>
    <t>PONTO DE ILUMINAÇÃO E TOMADA, RESIDENCIAL, INCLUINDO INTERRUPTOR SIMPLES E TOMADA 10A/250V, CAIXA ELÉTRICA, ELETRODUTO, CABO, RASGO, QUEBRA E CHUMBAMENTO (EXCLUINDO LUMINÁRIA E LÂMPADA). AF_01/2016</t>
  </si>
  <si>
    <t>159,85</t>
  </si>
  <si>
    <t>93146</t>
  </si>
  <si>
    <t>PONTO DE ILUMINAÇÃO E TOMADA, RESIDENCIAL, INCLUINDO INTERRUPTOR PARALELO E TOMADA 10A/250V, CAIXA ELÉTRICA, ELETRODUTO, CABO, RASGO, QUEBRA E CHUMBAMENTO (EXCLUINDO LUMINÁRIA E LÂMPADA). AF_01/2016</t>
  </si>
  <si>
    <t>172,15</t>
  </si>
  <si>
    <t>93147</t>
  </si>
  <si>
    <t>PONTO DE ILUMINAÇÃO E TOMADA, RESIDENCIAL, INCLUINDO INTERRUPTOR SIMPLES, INTERRUPTOR PARALELO E TOMADA 10A/250V, CAIXA ELÉTRICA, ELETRODUTO, CABO, RASGO, QUEBRA E CHUMBAMENTO (EXCLUINDO LUMINÁRIA E LÂMPADA). AF_01/2016</t>
  </si>
  <si>
    <t>195,89</t>
  </si>
  <si>
    <t>8260</t>
  </si>
  <si>
    <t>INSTALACAO PARA-RAIOS P/RESERVATORIO</t>
  </si>
  <si>
    <t>2.486,13</t>
  </si>
  <si>
    <t>68069</t>
  </si>
  <si>
    <t>HASTE COPPERWELD 5/8 X 3,0M COM CONECTOR</t>
  </si>
  <si>
    <t>47,94</t>
  </si>
  <si>
    <t>68070</t>
  </si>
  <si>
    <t>PARA-RAIOS TIPO FRANKLIN - CABO E SUPORTE ISOLADOR</t>
  </si>
  <si>
    <t>72315</t>
  </si>
  <si>
    <t>TERMINAL AEREO EM ACO GALVANIZADO COM BASE DE FIXACAO H = 30CM</t>
  </si>
  <si>
    <t>27,04</t>
  </si>
  <si>
    <t>72927</t>
  </si>
  <si>
    <t>CORDOALHA DE COBRE NU, INCLUSIVE ISOLADORES - 16,00 MM2 - FORNECIMENTO E INSTALACAO</t>
  </si>
  <si>
    <t>35,08</t>
  </si>
  <si>
    <t>72928</t>
  </si>
  <si>
    <t>CORDOALHA DE COBRE NU, INCLUSIVE ISOLADORES - 25,00 MM2 - FORNECIMENTO E INSTALACAO</t>
  </si>
  <si>
    <t>72929</t>
  </si>
  <si>
    <t>CORDOALHA DE COBRE NU, INCLUSIVE ISOLADORES - 35,00 MM2 - FORNECIMENTO E INSTALACAO</t>
  </si>
  <si>
    <t>44,36</t>
  </si>
  <si>
    <t>72930</t>
  </si>
  <si>
    <t>CORDOALHA DE COBRE NU, INCLUSIVE ISOLADORES - 50,00 MM2 - FORNECIMENTO E INSTALACAO</t>
  </si>
  <si>
    <t>53,75</t>
  </si>
  <si>
    <t>72931</t>
  </si>
  <si>
    <t>CORDOALHA DE COBRE NU, INCLUSIVE ISOLADORES - 70,00 MM2 - FORNECIMENTO E INSTALACAO</t>
  </si>
  <si>
    <t>62,76</t>
  </si>
  <si>
    <t>72932</t>
  </si>
  <si>
    <t>CORDOALHA DE COBRE NU, INCLUSIVE ISOLADORES - 95,00 MM2 - FORNECIMENTO E INSTALACAO</t>
  </si>
  <si>
    <t>74,57</t>
  </si>
  <si>
    <t>83483</t>
  </si>
  <si>
    <t>HASTE DE TERRA CANTONEIRA GALVANIZADA L=2,00M COM CONEXOES</t>
  </si>
  <si>
    <t>51,81</t>
  </si>
  <si>
    <t>83484</t>
  </si>
  <si>
    <t>HASTE COPERWELD 3/4" X 3,00M COM CONECTOR</t>
  </si>
  <si>
    <t>62,17</t>
  </si>
  <si>
    <t>83485</t>
  </si>
  <si>
    <t>HASTE DE ATERRAMENTO EM AÇO COM 3,00 M DE COMPRIMENTO E DN = 5/8" REVESTIDA COM BAIXA CAMADA DE COBRE, SEM CONECTOR</t>
  </si>
  <si>
    <t>83638</t>
  </si>
  <si>
    <t>MASTRO SIMPLES DE FERRO GALVANIZADO P/ PARA-RAIOS H=3,00M INCLUINDO BASE - FORNECIMENTO E INSTALACAO</t>
  </si>
  <si>
    <t>345,30</t>
  </si>
  <si>
    <t>83641</t>
  </si>
  <si>
    <t>PARA-RAIO TP VALVULA 15KV/5KA - FORNECIMENTO E INSTALACAO</t>
  </si>
  <si>
    <t>414,36</t>
  </si>
  <si>
    <t>9535</t>
  </si>
  <si>
    <t>CHUVEIRO ELETRICO COMUM CORPO PLASTICO TIPO DUCHA, FORNECIMENTO E INSTALACAO</t>
  </si>
  <si>
    <t>64,65</t>
  </si>
  <si>
    <t>72322</t>
  </si>
  <si>
    <t>CHAVE SECCIONADORA TRIPOLAR, ABERTURA SOB CARGA, COM FUSÍVEIS NH - 100A/250V - FORNECIMENTO E INSTALACAO</t>
  </si>
  <si>
    <t>370,18</t>
  </si>
  <si>
    <t>72326</t>
  </si>
  <si>
    <t>CHAVE SECCIONADORA TRIPOLAR, ABERTURA SOB CARGA, COM FUSÍVEIS NH - 200A/250V</t>
  </si>
  <si>
    <t>513,29</t>
  </si>
  <si>
    <t>72327</t>
  </si>
  <si>
    <t>FUSÍVEL TIPO "DIAZED", TIPO RÁPIDO OU RETARDADO - 2/25A - FORNECIMENTO E INSTALACAO</t>
  </si>
  <si>
    <t>6,23</t>
  </si>
  <si>
    <t>72328</t>
  </si>
  <si>
    <t>FUSÍVEL TIPO "DIAZED", TIPO RÁPIDO OU RETARDADO - 35/63A - FORNECIMENTO E INSTALACAO</t>
  </si>
  <si>
    <t>7,23</t>
  </si>
  <si>
    <t>72330</t>
  </si>
  <si>
    <t>FUSÍVEL TIPO NH 200A - TAMANHO 01 - FORNECIMENTO E INSTALACAO</t>
  </si>
  <si>
    <t>29,01</t>
  </si>
  <si>
    <t>73780/1</t>
  </si>
  <si>
    <t>CHAVE FUSIVEL UNIPOLAR, 15KV - 100A, EQUIPADA COM COMANDO PARA HASTE DE MANOBRA .       FORNECIMENTO E INSTALAÇÃO.</t>
  </si>
  <si>
    <t>278,51</t>
  </si>
  <si>
    <t>73780/2</t>
  </si>
  <si>
    <t>CHAVE BLINDADA TRIPOLAR 250V, 30A - FORNECIMENTO E INSTALACAO</t>
  </si>
  <si>
    <t>185,57</t>
  </si>
  <si>
    <t>73780/3</t>
  </si>
  <si>
    <t>CHAVE BLINDADA TRIPOLAR 250V, 60A - FORNECIMENTO E INSTALACAO</t>
  </si>
  <si>
    <t>282,67</t>
  </si>
  <si>
    <t>73780/4</t>
  </si>
  <si>
    <t>CHAVE BLINDADA TRIPOLAR 250V, 100A - FORNECIMENTO E INSTALACAO</t>
  </si>
  <si>
    <t>518,02</t>
  </si>
  <si>
    <t>83482</t>
  </si>
  <si>
    <t>FUSIVEL TIPO NH 250 A, TAMANHO 1 - FORNECIMENTO E INSTALACAO</t>
  </si>
  <si>
    <t>83487</t>
  </si>
  <si>
    <t>BASE PARA FUSIVEL (PORTA-FUSIVEL) NH 01 250A</t>
  </si>
  <si>
    <t>91,00</t>
  </si>
  <si>
    <t>83490</t>
  </si>
  <si>
    <t>CHAVE FACA TRIPOLAR BLINDADA 250V/30A - FORNECIMENTO E INSTALACAO</t>
  </si>
  <si>
    <t>181,82</t>
  </si>
  <si>
    <t>83491</t>
  </si>
  <si>
    <t>CHAVE GUARDA MOTOR TRIFASICO 5CV/220V C/ CHAVE MAGNETICA - FORNECIMENTO E INSTALACAO</t>
  </si>
  <si>
    <t>262,47</t>
  </si>
  <si>
    <t>83492</t>
  </si>
  <si>
    <t>CHAVE GUARDA MOTOR TRIFISICA 10CV/220V C/ CHAVE MAGNETICA - FORNECIMENTO E INSTALACAO</t>
  </si>
  <si>
    <t>391,03</t>
  </si>
  <si>
    <t>83493</t>
  </si>
  <si>
    <t>FUSIVEL TIPO NH 250A - TAMANHO 01 - FORNECIMENTO E INSTALACAO</t>
  </si>
  <si>
    <t>85195</t>
  </si>
  <si>
    <t>CHAVE DE BOIA AUTOMÁTICA</t>
  </si>
  <si>
    <t>67,18</t>
  </si>
  <si>
    <t>88547</t>
  </si>
  <si>
    <t>CHAVE DE BOIA AUTOMÁTICA SUPERIOR 10A/250V - FORNECIMENTO E INSTALACAO</t>
  </si>
  <si>
    <t>74,86</t>
  </si>
  <si>
    <t>72283</t>
  </si>
  <si>
    <t>ABRIGO PARA HIDRANTE, 75X45X17CM, COM REGISTRO GLOBO ANGULAR 45º 2.1/2", ADAPTADOR STORZ 2.1/2", MANGUEIRA DE INCÊNDIO 15M, REDUÇÃO 2.1/2X1.1/2" E ESGUICHO EM LATÃO 1.1/2" - FORNECIMENTO E INSTALAÇÃO</t>
  </si>
  <si>
    <t>748,52</t>
  </si>
  <si>
    <t>72287</t>
  </si>
  <si>
    <t>CAIXA DE INCÊNDIO 45X75X17CM - FORNECIMENTO E INSTALAÇÃO</t>
  </si>
  <si>
    <t>191,31</t>
  </si>
  <si>
    <t>72288</t>
  </si>
  <si>
    <t>CAIXA DE INCÊNDIO 60X75X17CM - FORNECIMENTO E INSTALAÇÃO</t>
  </si>
  <si>
    <t>236,97</t>
  </si>
  <si>
    <t>72553</t>
  </si>
  <si>
    <t>EXTINTOR DE PQS 4KG - FORNECIMENTO E INSTALACAO</t>
  </si>
  <si>
    <t>107,91</t>
  </si>
  <si>
    <t>72554</t>
  </si>
  <si>
    <t>EXTINTOR DE CO2 6KG - FORNECIMENTO E INSTALACAO</t>
  </si>
  <si>
    <t>351,71</t>
  </si>
  <si>
    <t>73775/1</t>
  </si>
  <si>
    <t>EXTINTOR INCENDIO TP PO QUIMICO 4KG FORNECIMENTO E COLOCACAO</t>
  </si>
  <si>
    <t>114,67</t>
  </si>
  <si>
    <t>73775/2</t>
  </si>
  <si>
    <t>EXTINTOR INCENDIO AGUA-PRESSURIZADA 10L INCL SUPORTE PAREDE CARGA     COMPLETA FORNECIMENTO E COLOCACAO</t>
  </si>
  <si>
    <t>117,94</t>
  </si>
  <si>
    <t>83633</t>
  </si>
  <si>
    <t>HIDRANTE SUBTERRANEO FERRO FUNDIDO C/ CURVA LONGA E CAIXA DN=75MM</t>
  </si>
  <si>
    <t>1.749,44</t>
  </si>
  <si>
    <t>83634</t>
  </si>
  <si>
    <t>EXTINTOR INCENDIO TP GAS CARBONICO 4KG COMPLETO - FORNECIMENTO E INSTALACAO</t>
  </si>
  <si>
    <t>332,34</t>
  </si>
  <si>
    <t>83635</t>
  </si>
  <si>
    <t>EXTINTOR INCENDIO TP PO QUIMICO 6KG - FORNECIMENTO E INSTALACAO</t>
  </si>
  <si>
    <t>132,09</t>
  </si>
  <si>
    <t>96765</t>
  </si>
  <si>
    <t>ABRIGO PARA HIDRANTE, 90X60X17CM, COM REGISTRO GLOBO ANGULAR 45º 2.1/2", ADAPTADOR STORZ 2.1/2", MANGUEIRA DE INCÊNDIO 20M, REDUÇÃO 2.1/2X1.1/2" E ESGUICHO EM LATÃO 1.1/2" - FORNECIMENTO E INSTALAÇÃO. AF_08/2017</t>
  </si>
  <si>
    <t>870,53</t>
  </si>
  <si>
    <t>72337</t>
  </si>
  <si>
    <t>TOMADA PARA TELEFONE DE 4 POLOS PADRAO TELEBRAS - FORNECIMENTO E INSTALACAO</t>
  </si>
  <si>
    <t>25,99</t>
  </si>
  <si>
    <t>73688</t>
  </si>
  <si>
    <t>CABO TELEFONICO CTP-APL-50, 30 PARES (USO EXTERNO) - FORNECIMENTO E INSTALACAO</t>
  </si>
  <si>
    <t>18,93</t>
  </si>
  <si>
    <t>73689</t>
  </si>
  <si>
    <t>CABO TELEFONICO CTP-APL-50, 20 PARES (USO EXTERNO) - FORNECIMENTO E INSTALACAO</t>
  </si>
  <si>
    <t>13,58</t>
  </si>
  <si>
    <t>73690</t>
  </si>
  <si>
    <t>CABO TELEFONICO CTP-APL-50, 10 PARES (USO EXTERNO) - FORNECIMENTO E INSTALACAO</t>
  </si>
  <si>
    <t>8,78</t>
  </si>
  <si>
    <t>73749/1</t>
  </si>
  <si>
    <t>CAIXA ENTERRADA PARA INSTALACOES TELEFONICAS TIPO R1 0,60X0,35X0,50M EM BLOCOS DE CONCRETO ESTRUTURAL</t>
  </si>
  <si>
    <t>166,37</t>
  </si>
  <si>
    <t>73749/2</t>
  </si>
  <si>
    <t>CAIXA ENTERRADA PARA INSTALACOES TELEFONICAS TIPO R2 1,07X0,52X0,50M EM BLOCOS DE CONCRETO ESTRUTURAL</t>
  </si>
  <si>
    <t>298,71</t>
  </si>
  <si>
    <t>73749/3</t>
  </si>
  <si>
    <t>CAIXA ENTERRADA PARA INSTALACOES TELEFONICAS TIPO R3 1,30X1,20X1,20M EM BLOCOS DE CONCRETO ESTRUTURAL</t>
  </si>
  <si>
    <t>987,90</t>
  </si>
  <si>
    <t>73768/1</t>
  </si>
  <si>
    <t>FIO TELEFONICO FI 0,6MM, 2 CONDUTORES (USO INTERNO)-  FORNECIMENTO E INSTALACAO</t>
  </si>
  <si>
    <t>1,62</t>
  </si>
  <si>
    <t>73768/2</t>
  </si>
  <si>
    <t>CABO TELEFONICO FE 1,0MM, 2 CONDUTORES (USO EXTERNO) - FORNECIMENTO E INSTALACAO</t>
  </si>
  <si>
    <t>2,41</t>
  </si>
  <si>
    <t>73768/3</t>
  </si>
  <si>
    <t>CABO TELEFONICO CI-50 10 PARES (USO INTERNO) - FORNECIMENTO E INSTALACAO</t>
  </si>
  <si>
    <t>73768/4</t>
  </si>
  <si>
    <t>CABO TELEFONICO CI-50 20PARES (USO INTERNO) - FORNECIMENTO E INSTALACAO</t>
  </si>
  <si>
    <t>10,81</t>
  </si>
  <si>
    <t>73768/5</t>
  </si>
  <si>
    <t>CABO TELEFONICO CI-50 30PARES (USO INTERNO) - FORNECIMENTO E INSTALACAO</t>
  </si>
  <si>
    <t>14,12</t>
  </si>
  <si>
    <t>73768/6</t>
  </si>
  <si>
    <t>CABO TELEFONICO CI-50 50PARES (USO INTERNO) - FORNECIMENTO E INSTALACAO</t>
  </si>
  <si>
    <t>23,42</t>
  </si>
  <si>
    <t>73768/7</t>
  </si>
  <si>
    <t>CABO TELEFONICO CI-50 75 PARES (USO INTERNO) - FORNECIMENTO E INSTALACAO</t>
  </si>
  <si>
    <t>36,56</t>
  </si>
  <si>
    <t>73768/8</t>
  </si>
  <si>
    <t>CABO TELEFONICO CI-50 200 PARES (USO INTERNO) - FORNECIMENTO E INSTALACAO</t>
  </si>
  <si>
    <t>86,33</t>
  </si>
  <si>
    <t>73768/9</t>
  </si>
  <si>
    <t>CABO TELEFONICO CCI-50 1 PAR (USO INTERNO) - FORNECIMENTO E INSTALACAO</t>
  </si>
  <si>
    <t>1,18</t>
  </si>
  <si>
    <t>73768/10</t>
  </si>
  <si>
    <t>CABO TELEFONICO CCI-50 2 PARES (USO INTERNO) - FORNECIMENTO E INSTALACAO</t>
  </si>
  <si>
    <t>1,47</t>
  </si>
  <si>
    <t>73768/11</t>
  </si>
  <si>
    <t>CABO TELEFONICO CCI-50 3 PARES (USO INTERNO) - FORNECIMENTO E INSTALACAO</t>
  </si>
  <si>
    <t>73768/12</t>
  </si>
  <si>
    <t>CABO TELEFONICO CCI-50 4 PARES (USO INTERNO) - FORNECIMENTO E INSTALACAO</t>
  </si>
  <si>
    <t>73768/13</t>
  </si>
  <si>
    <t>CABO TELEFONICO CCI-50 5 PARES (USO INTERNO) - FORNECIMENTO E INSTALACAO</t>
  </si>
  <si>
    <t>73768/14</t>
  </si>
  <si>
    <t>CABO TELEFONICO CCI-50 6 PARES  (USO INTERNO) - FORNECIMENTO E INSTALACAO</t>
  </si>
  <si>
    <t>83366</t>
  </si>
  <si>
    <t>CAIXA DE PASSAGEM PARA TELEFONE 20X20X12CM (SOBREPOR) FORNECIMENTO E INSTALACAO</t>
  </si>
  <si>
    <t>95,36</t>
  </si>
  <si>
    <t>83367</t>
  </si>
  <si>
    <t>CAIXA DE PASSAGEM PARA TELEFONE 80X80X15CM (SOBREPOR) FORNECIMENTO E INSTALACAO</t>
  </si>
  <si>
    <t>440,63</t>
  </si>
  <si>
    <t>83368</t>
  </si>
  <si>
    <t>CAIXA DE PASSAGEM PARA TELEFONE 150X150X15CM (SOBREPOR) FORNECIMENTO E INSTALACAO</t>
  </si>
  <si>
    <t>1.210,79</t>
  </si>
  <si>
    <t>83369</t>
  </si>
  <si>
    <t>QUADRO DE DISTRIBUICAO PARA TELEFONE N.4, 60X60X12CM EM CHAPA METALICA, DE EMBUTIR, SEM ACESSORIOS, PADRAO TELEBRAS, FORNECIMENTO E INSTALACAO</t>
  </si>
  <si>
    <t>288,74</t>
  </si>
  <si>
    <t>83370</t>
  </si>
  <si>
    <t>QUADRO DE DISTRIBUICAO PARA TELEFONE N.3, 40X40X12CM EM CHAPA METALICA, DE EMBUTIR, SEM ACESSORIOS, PADRAO TELEBRAS, FORNECIMENTO E INSTALACAO</t>
  </si>
  <si>
    <t>182,15</t>
  </si>
  <si>
    <t>83371</t>
  </si>
  <si>
    <t>QUADRO DE DISTRIBUICAO PARA TELEFONE N.2, 20X20X12CM EM CHAPA METALICA, DE EMBUTIR, SEM ACESSORIOS, PADRAO TELEBRAS, FORNECIMENTO E INSTALACAO</t>
  </si>
  <si>
    <t>111,19</t>
  </si>
  <si>
    <t>83639</t>
  </si>
  <si>
    <t>CABO TELEFONICO CT-APL-50, 100 PARES (USO EXTERNO) - FORNECIMENTO E INSTALACAO</t>
  </si>
  <si>
    <t>44,75</t>
  </si>
  <si>
    <t>84676</t>
  </si>
  <si>
    <t>QUADRO DE DISTRIBUICAO PARA TELEFONE N.5, 80X80X12CM EM CHAPA METALICA, SEM ACESSORIOS, PADRAO TELEBRAS, FORNECIMENTO E INSTALACAO</t>
  </si>
  <si>
    <t>406,94</t>
  </si>
  <si>
    <t>84796</t>
  </si>
  <si>
    <t>TAMPAO FOFO P/ CAIXA R2 PADRAO TELEBRAS COMPLETO - FORNECIMENTO E INSTALACAO</t>
  </si>
  <si>
    <t>501,74</t>
  </si>
  <si>
    <t>84798</t>
  </si>
  <si>
    <t>TAMPAO FOFO P/ CAIXA R1 PADRAO TELEBRAS COMPLETO - FORNECIMENTO E INSTALACAO</t>
  </si>
  <si>
    <t>229,62</t>
  </si>
  <si>
    <t>83636</t>
  </si>
  <si>
    <t>DUTO CHAPA GALVANIZADA NUM 26 P/ AR CONDICIONADO</t>
  </si>
  <si>
    <t>51,16</t>
  </si>
  <si>
    <t>83637</t>
  </si>
  <si>
    <t>DUTO CHAPA GALVANIZADA NUM 22 P/ AR CONDICIONADO</t>
  </si>
  <si>
    <t>74003/1</t>
  </si>
  <si>
    <t>INSTALACOES GAS CENTRAL P/ EDIFICIO RESIDENCIAL C/ 4 PAVTOS 16 UNID.  UMA CENTRAL POR BLOCO COM 16 PONTOS</t>
  </si>
  <si>
    <t>5.459,19</t>
  </si>
  <si>
    <t>85120</t>
  </si>
  <si>
    <t>MANOMETRO 0 A 200 PSI (0 A 14 KGF/CM2), D = 50MM - FORNECIMENTO E COLOCACAO</t>
  </si>
  <si>
    <t>99,14</t>
  </si>
  <si>
    <t>83486</t>
  </si>
  <si>
    <t>BOMBA CENTRIFUGA C/ MOTOR ELETRICO TRIFASICO 1CV</t>
  </si>
  <si>
    <t>1.249,72</t>
  </si>
  <si>
    <t>83643</t>
  </si>
  <si>
    <t>BOMBA SUBMERSIVEL ELETRICA, TRIFASICA, POTÊNCIA 3,75 HP, DIAMETRO DO ROTOR 90 MM SEMIABERTO, BOCAL DE SAIDA DIAMETRO DE 2 POLEGADAS, HM/Q = 5 M / 61,2 M3/H A 25,5 M / 3,6 M3/H</t>
  </si>
  <si>
    <t>3.268,19</t>
  </si>
  <si>
    <t>83644</t>
  </si>
  <si>
    <t>BOMBA RECALQUE D'AGUA TRIFASICA 10,0 HP</t>
  </si>
  <si>
    <t>5.190,02</t>
  </si>
  <si>
    <t>83645</t>
  </si>
  <si>
    <t>BOMBA RECALQUE D'AGUA TRIFASICA 3,0 HP</t>
  </si>
  <si>
    <t>1.674,22</t>
  </si>
  <si>
    <t>83646</t>
  </si>
  <si>
    <t>BOMBA RECALQUE D'AGUA DE ESTAGIOS TRIFASICA 2,0 HP</t>
  </si>
  <si>
    <t>1.937,63</t>
  </si>
  <si>
    <t>83647</t>
  </si>
  <si>
    <t>BOMBA RECALQUE D'AGUA TRIFASICA 1,5HP</t>
  </si>
  <si>
    <t>1.280,02</t>
  </si>
  <si>
    <t>83648</t>
  </si>
  <si>
    <t>BOMBA RECALQUE D'AGUA TRIFASICA 0,5 HP</t>
  </si>
  <si>
    <t>834,68</t>
  </si>
  <si>
    <t>83649</t>
  </si>
  <si>
    <t>BOMBA RECALQUE D'AGUA PREDIO 6 A 10 PAVTOS - 2UD</t>
  </si>
  <si>
    <t>4.815,58</t>
  </si>
  <si>
    <t>83650</t>
  </si>
  <si>
    <t>BOMBA RECALQUE D'AGUA PREDIO 3 A 5 PAVTOS - 2UD</t>
  </si>
  <si>
    <t>4.027,18</t>
  </si>
  <si>
    <t>73976/4</t>
  </si>
  <si>
    <t>TUBO DE AÇO GALVANIZADO COM COSTURA 1" (25MM), INCLUSIVE CONEXOES - FORNECIMENTO E INSTALACAO</t>
  </si>
  <si>
    <t>67,48</t>
  </si>
  <si>
    <t>73976/10</t>
  </si>
  <si>
    <t>TUBO DE AÇO GALVANIZADO COM COSTURA 4" (100MM), INCLUSIVE CONEXOES - FORNECIMENTO E INSTALACAO</t>
  </si>
  <si>
    <t>196,84</t>
  </si>
  <si>
    <t>73976/11</t>
  </si>
  <si>
    <t>TUBO DE AÇO GALVANIZADO COM COSTURA 6" (150MM), INCLUSIVE CONEXÕES - INSTALAÇÃO</t>
  </si>
  <si>
    <t>282,68</t>
  </si>
  <si>
    <t>75027/4</t>
  </si>
  <si>
    <t>TUBO DE AÇO PRETO 4" SEM COSTURA SCHEDULE 40/NBR 5590, INCLUSIVE CONEXOES - FORNECIMENTO E INSTALACAO</t>
  </si>
  <si>
    <t>75027/5</t>
  </si>
  <si>
    <t>TUBO DE AÇO PRETO 6" SEM COSTURA SCHEDULE 40/NBR 5590, INCLUSIVE CONEXÕES - FORNECIMENTO E INSTALAÇÃO</t>
  </si>
  <si>
    <t>385,29</t>
  </si>
  <si>
    <t>89355</t>
  </si>
  <si>
    <t>TUBO, PVC, SOLDÁVEL, DN 20MM, INSTALADO EM RAMAL OU SUB-RAMAL DE ÁGUA - FORNECIMENTO E INSTALAÇÃO. AF_12/2014</t>
  </si>
  <si>
    <t>15,04</t>
  </si>
  <si>
    <t>89356</t>
  </si>
  <si>
    <t>TUBO, PVC, SOLDÁVEL, DN 25MM, INSTALADO EM RAMAL OU SUB-RAMAL DE ÁGUA - FORNECIMENTO E INSTALAÇÃO. AF_12/2014</t>
  </si>
  <si>
    <t>89357</t>
  </si>
  <si>
    <t>TUBO, PVC, SOLDÁVEL, DN 32MM, INSTALADO EM RAMAL OU SUB-RAMAL DE ÁGUA - FORNECIMENTO E INSTALAÇÃO. AF_12/2014</t>
  </si>
  <si>
    <t>23,91</t>
  </si>
  <si>
    <t>89401</t>
  </si>
  <si>
    <t>TUBO, PVC, SOLDÁVEL, DN 20MM, INSTALADO EM RAMAL DE DISTRIBUIÇÃO DE ÁGUA - FORNECIMENTO E INSTALAÇÃO. AF_12/2014</t>
  </si>
  <si>
    <t>6,05</t>
  </si>
  <si>
    <t>89402</t>
  </si>
  <si>
    <t>TUBO, PVC, SOLDÁVEL, DN 25MM, INSTALADO EM RAMAL DE DISTRIBUIÇÃO DE ÁGUA - FORNECIMENTO E INSTALAÇÃO. AF_12/2014</t>
  </si>
  <si>
    <t>7,40</t>
  </si>
  <si>
    <t>89403</t>
  </si>
  <si>
    <t>TUBO, PVC, SOLDÁVEL, DN 32MM, INSTALADO EM RAMAL DE DISTRIBUIÇÃO DE ÁGUA - FORNECIMENTO E INSTALAÇÃO. AF_12/2014</t>
  </si>
  <si>
    <t>89446</t>
  </si>
  <si>
    <t>TUBO, PVC, SOLDÁVEL, DN 25MM, INSTALADO EM PRUMADA DE ÁGUA - FORNECIMENTO E INSTALAÇÃO. AF_12/2014</t>
  </si>
  <si>
    <t>3,47</t>
  </si>
  <si>
    <t>89447</t>
  </si>
  <si>
    <t>TUBO, PVC, SOLDÁVEL, DN 32MM, INSTALADO EM PRUMADA DE ÁGUA - FORNECIMENTO E INSTALAÇÃO. AF_12/2014</t>
  </si>
  <si>
    <t>6,89</t>
  </si>
  <si>
    <t>89448</t>
  </si>
  <si>
    <t>TUBO, PVC, SOLDÁVEL, DN 40MM, INSTALADO EM PRUMADA DE ÁGUA - FORNECIMENTO E INSTALAÇÃO. AF_12/2014</t>
  </si>
  <si>
    <t>89449</t>
  </si>
  <si>
    <t>TUBO, PVC, SOLDÁVEL, DN 50MM, INSTALADO EM PRUMADA DE ÁGUA - FORNECIMENTO E INSTALAÇÃO. AF_12/2014</t>
  </si>
  <si>
    <t>89450</t>
  </si>
  <si>
    <t>TUBO, PVC, SOLDÁVEL, DN 60MM, INSTALADO EM PRUMADA DE ÁGUA - FORNECIMENTO E INSTALAÇÃO. AF_12/2014</t>
  </si>
  <si>
    <t>18,55</t>
  </si>
  <si>
    <t>89451</t>
  </si>
  <si>
    <t>TUBO, PVC, SOLDÁVEL, DN 75MM, INSTALADO EM PRUMADA DE ÁGUA - FORNECIMENTO E INSTALAÇÃO. AF_12/2014</t>
  </si>
  <si>
    <t>25,81</t>
  </si>
  <si>
    <t>89452</t>
  </si>
  <si>
    <t>TUBO, PVC, SOLDÁVEL, DN 85MM, INSTALADO EM PRUMADA DE ÁGUA - FORNECIMENTO E INSTALAÇÃO. AF_12/2014</t>
  </si>
  <si>
    <t>32,30</t>
  </si>
  <si>
    <t>89508</t>
  </si>
  <si>
    <t>TUBO PVC, SÉRIE R, ÁGUA PLUVIAL, DN 40 MM, FORNECIDO E INSTALADO EM RAMAL DE ENCAMINHAMENTO. AF_12/2014</t>
  </si>
  <si>
    <t>89509</t>
  </si>
  <si>
    <t>TUBO PVC, SÉRIE R, ÁGUA PLUVIAL, DN 50 MM, FORNECIDO E INSTALADO EM RAMAL DE ENCAMINHAMENTO. AF_12/2014</t>
  </si>
  <si>
    <t>19,40</t>
  </si>
  <si>
    <t>89511</t>
  </si>
  <si>
    <t>TUBO PVC, SÉRIE R, ÁGUA PLUVIAL, DN 75 MM, FORNECIDO E INSTALADO EM RAMAL DE ENCAMINHAMENTO. AF_12/2014</t>
  </si>
  <si>
    <t>28,25</t>
  </si>
  <si>
    <t>89512</t>
  </si>
  <si>
    <t>TUBO PVC, SÉRIE R, ÁGUA PLUVIAL, DN 100 MM, FORNECIDO E INSTALADO EM RAMAL DE ENCAMINHAMENTO. AF_12/2014</t>
  </si>
  <si>
    <t>43,38</t>
  </si>
  <si>
    <t>89576</t>
  </si>
  <si>
    <t>TUBO PVC, SÉRIE R, ÁGUA PLUVIAL, DN 75 MM, FORNECIDO E INSTALADO EM CONDUTORES VERTICAIS DE ÁGUAS PLUVIAIS. AF_12/2014</t>
  </si>
  <si>
    <t>89578</t>
  </si>
  <si>
    <t>TUBO PVC, SÉRIE R, ÁGUA PLUVIAL, DN 100 MM, FORNECIDO E INSTALADO EM CONDUTORES VERTICAIS DE ÁGUAS PLUVIAIS. AF_12/2014</t>
  </si>
  <si>
    <t>26,42</t>
  </si>
  <si>
    <t>89580</t>
  </si>
  <si>
    <t>TUBO PVC, SÉRIE R, ÁGUA PLUVIAL, DN 150 MM, FORNECIDO E INSTALADO EM CONDUTORES VERTICAIS DE ÁGUAS PLUVIAIS. AF_12/2014</t>
  </si>
  <si>
    <t>52,40</t>
  </si>
  <si>
    <t>89633</t>
  </si>
  <si>
    <t>TUBO, CPVC, SOLDÁVEL, DN 15MM, INSTALADO EM RAMAL OU SUB-RAMAL DE ÁGUA - FORNECIMENTO E INSTALAÇÃO. AF_12/2014</t>
  </si>
  <si>
    <t>89634</t>
  </si>
  <si>
    <t>TUBO, CPVC, SOLDÁVEL, DN 22MM, INSTALADO EM RAMAL OU SUB-RAMAL DE ÁGUA - FORNECIMENTO E INSTALAÇÃO. AF_12/2014</t>
  </si>
  <si>
    <t>29,03</t>
  </si>
  <si>
    <t>89635</t>
  </si>
  <si>
    <t>TUBO, CPVC, SOLDÁVEL, DN 28MM, INSTALADO EM RAMAL OU SUB-RAMAL DE ÁGUA - FORNECIMENTO E INSTALAÇÃO. AF_12/2014</t>
  </si>
  <si>
    <t>40,84</t>
  </si>
  <si>
    <t>89636</t>
  </si>
  <si>
    <t>TUBO, CPVC, SOLDÁVEL, DN 35MM, INSTALADO EM RAMAL OU SUB-RAMAL DE ÁGUA  FORNECIMENTO E INSTALAÇÃO. AF_12/2014</t>
  </si>
  <si>
    <t>49,60</t>
  </si>
  <si>
    <t>89711</t>
  </si>
  <si>
    <t>TUBO PVC, SERIE NORMAL, ESGOTO PREDIAL, DN 40 MM, FORNECIDO E INSTALADO EM RAMAL DE DESCARGA OU RAMAL DE ESGOTO SANITÁRIO. AF_12/2014</t>
  </si>
  <si>
    <t>16,25</t>
  </si>
  <si>
    <t>89712</t>
  </si>
  <si>
    <t>TUBO PVC, SERIE NORMAL, ESGOTO PREDIAL, DN 50 MM, FORNECIDO E INSTALADO EM RAMAL DE DESCARGA OU RAMAL DE ESGOTO SANITÁRIO. AF_12/2014</t>
  </si>
  <si>
    <t>23,37</t>
  </si>
  <si>
    <t>89713</t>
  </si>
  <si>
    <t>TUBO PVC, SERIE NORMAL, ESGOTO PREDIAL, DN 75 MM, FORNECIDO E INSTALADO EM RAMAL DE DESCARGA OU RAMAL DE ESGOTO SANITÁRIO. AF_12/2014</t>
  </si>
  <si>
    <t>34,38</t>
  </si>
  <si>
    <t>89714</t>
  </si>
  <si>
    <t>TUBO PVC, SERIE NORMAL, ESGOTO PREDIAL, DN 100 MM, FORNECIDO E INSTALADO EM RAMAL DE DESCARGA OU RAMAL DE ESGOTO SANITÁRIO. AF_12/2014</t>
  </si>
  <si>
    <t>89716</t>
  </si>
  <si>
    <t>TUBO, CPVC, SOLDÁVEL, DN 22MM, INSTALADO EM RAMAL DE DISTRIBUIÇÃO DE ÁGUA - FORNECIMENTO E INSTALAÇÃO. AF_12/2014</t>
  </si>
  <si>
    <t>19,60</t>
  </si>
  <si>
    <t>89717</t>
  </si>
  <si>
    <t>TUBO, CPVC, SOLDÁVEL, DN 28MM, INSTALADO EM RAMAL DE DISTRIBUIÇÃO DE ÁGUA - FORNECIMENTO E INSTALAÇÃO. AF_12/2014</t>
  </si>
  <si>
    <t>29,74</t>
  </si>
  <si>
    <t>89770</t>
  </si>
  <si>
    <t>TUBO, CPVC, SOLDÁVEL, DN 35MM, INSTALADO EM PRUMADA DE ÁGUA  FORNECIMENTO E INSTALAÇÃO. AF_12/2014</t>
  </si>
  <si>
    <t>31,63</t>
  </si>
  <si>
    <t>89771</t>
  </si>
  <si>
    <t>TUBO, CPVC, SOLDÁVEL, DN 42MM, INSTALADO EM PRUMADA DE ÁGUA  FORNECIMENTO E INSTALAÇÃO. AF_12/2014</t>
  </si>
  <si>
    <t>89773</t>
  </si>
  <si>
    <t>TUBO, CPVC, SOLDÁVEL, DN 73MM, INSTALADO EM PRUMADA DE ÁGUA  FORNECIMENTO E INSTALAÇÃO. AF_12/2014</t>
  </si>
  <si>
    <t>100,48</t>
  </si>
  <si>
    <t>89775</t>
  </si>
  <si>
    <t>TUBO, CPVC, SOLDÁVEL, DN 89MM, INSTALADO EM PRUMADA DE ÁGUA  FORNECIMENTO E INSTALAÇÃO. AF_12/2014</t>
  </si>
  <si>
    <t>158,59</t>
  </si>
  <si>
    <t>89798</t>
  </si>
  <si>
    <t>TUBO PVC, SERIE NORMAL, ESGOTO PREDIAL, DN 50 MM, FORNECIDO E INSTALADO EM PRUMADA DE ESGOTO SANITÁRIO OU VENTILAÇÃO. AF_12/2014</t>
  </si>
  <si>
    <t>9,36</t>
  </si>
  <si>
    <t>89799</t>
  </si>
  <si>
    <t>TUBO PVC, SERIE NORMAL, ESGOTO PREDIAL, DN 75 MM, FORNECIDO E INSTALADO EM PRUMADA DE ESGOTO SANITÁRIO OU VENTILAÇÃO. AF_12/2014</t>
  </si>
  <si>
    <t>14,71</t>
  </si>
  <si>
    <t>89800</t>
  </si>
  <si>
    <t>TUBO PVC, SERIE NORMAL, ESGOTO PREDIAL, DN 100 MM, FORNECIDO E INSTALADO EM PRUMADA DE ESGOTO SANITÁRIO OU VENTILAÇÃO. AF_12/2014</t>
  </si>
  <si>
    <t>18,38</t>
  </si>
  <si>
    <t>89848</t>
  </si>
  <si>
    <t>TUBO PVC, SERIE NORMAL, ESGOTO PREDIAL, DN 100 MM, FORNECIDO E INSTALADO EM SUBCOLETOR AÉREO DE ESGOTO SANITÁRIO. AF_12/2014</t>
  </si>
  <si>
    <t>23,03</t>
  </si>
  <si>
    <t>89849</t>
  </si>
  <si>
    <t>TUBO PVC, SERIE NORMAL, ESGOTO PREDIAL, DN 150 MM, FORNECIDO E INSTALADO EM SUBCOLETOR AÉREO DE ESGOTO SANITÁRIO. AF_12/2014</t>
  </si>
  <si>
    <t>42,33</t>
  </si>
  <si>
    <t>89865</t>
  </si>
  <si>
    <t>TUBO, PVC, SOLDÁVEL, DN 25MM, INSTALADO EM DRENO DE AR-CONDICIONADO - FORNECIMENTO E INSTALAÇÃO. AF_12/2014</t>
  </si>
  <si>
    <t>10,49</t>
  </si>
  <si>
    <t>91784</t>
  </si>
  <si>
    <t>(COMPOSIÇÃO REPRESENTATIVA) DO SERVIÇO DE INSTALAÇÃO DE TUBOS DE PVC, SOLDÁVEL, ÁGUA FRIA, DN 20 MM (INSTALADO EM RAMAL, SUB-RAMAL OU RAMAL DE DISTRIBUIÇÃO), INCLUSIVE CONEXÕES, CORTES E FIXAÇÕES, PARA PRÉDIOS. AF_10/2015</t>
  </si>
  <si>
    <t>34,82</t>
  </si>
  <si>
    <t>91785</t>
  </si>
  <si>
    <t>(COMPOSIÇÃO REPRESENTATIVA) DO SERVIÇO DE INSTALAÇÃO DE TUBOS DE PVC, SOLDÁVEL, ÁGUA FRIA, DN 25 MM (INSTALADO EM RAMAL, SUB-RAMAL, RAMAL DE DISTRIBUIÇÃO OU PRUMADA), INCLUSIVE CONEXÕES, CORTES E FIXAÇÕES, PARA PRÉDIOS. AF_10/2015</t>
  </si>
  <si>
    <t>34,54</t>
  </si>
  <si>
    <t>91786</t>
  </si>
  <si>
    <t>(COMPOSIÇÃO REPRESENTATIVA) DO SERVIÇO DE INSTALAÇÃO TUBOS DE PVC, SOLDÁVEL, ÁGUA FRIA, DN 32 MM (INSTALADO EM RAMAL, SUB-RAMAL, RAMAL DE DISTRIBUIÇÃO OU PRUMADA), INCLUSIVE CONEXÕES, CORTES E FIXAÇÕES, PARA PRÉDIOS. AF_10/2015</t>
  </si>
  <si>
    <t>91787</t>
  </si>
  <si>
    <t>(COMPOSIÇÃO REPRESENTATIVA) DO SERVIÇO DE INSTALAÇÃO DE TUBOS DE PVC, SOLDÁVEL, ÁGUA FRIA, DN 40 MM (INSTALADO EM PRUMADA), INCLUSIVE CONEXÕES, CORTES E FIXAÇÕES, PARA PRÉDIOS. AF_10/2015</t>
  </si>
  <si>
    <t>21,24</t>
  </si>
  <si>
    <t>91788</t>
  </si>
  <si>
    <t>(COMPOSIÇÃO REPRESENTATIVA) DO SERVIÇO DE INSTALAÇÃO DE TUBOS DE PVC, SOLDÁVEL, ÁGUA FRIA, DN 50 MM (INSTALADO EM PRUMADA), INCLUSIVE CONEXÕES, CORTES E FIXAÇÕES, PARA PRÉDIOS. AF_10/2015</t>
  </si>
  <si>
    <t>29,31</t>
  </si>
  <si>
    <t>91789</t>
  </si>
  <si>
    <t>(COMPOSIÇÃO REPRESENTATIVA) DO SERVIÇO DE INSTALAÇÃO DE TUBOS DE PVC, SÉRIE R, ÁGUA PLUVIAL, DN 75 MM (INSTALADO EM RAMAL DE ENCAMINHAMENTO, OU CONDUTORES VERTICAIS), INCLUSIVE CONEXÕES, CORTE E FIXAÇÕES, PARA PRÉDIOS. AF_10/2015</t>
  </si>
  <si>
    <t>29,30</t>
  </si>
  <si>
    <t>91790</t>
  </si>
  <si>
    <t>(COMPOSIÇÃO REPRESENTATIVA) DO SERVIÇO DE INSTALAÇÃO DE TUBOS DE PVC, SÉRIE R, ÁGUA PLUVIAL, DN 100 MM (INSTALADO EM RAMAL DE ENCAMINHAMENTO, OU CONDUTORES VERTICAIS), INCLUSIVE CONEXÕES, CORTES E FIXAÇÕES, PARA PRÉDIOS. AF_10/2015</t>
  </si>
  <si>
    <t>44,52</t>
  </si>
  <si>
    <t>91791</t>
  </si>
  <si>
    <t>(COMPOSIÇÃO REPRESENTATIVA) DO SERVIÇO DE INSTALAÇÃO DE TUBOS DE PVC, SÉRIE R, ÁGUA PLUVIAL, DN 150 MM (INSTALADO EM CONDUTORES VERTICAIS), INCLUSIVE CONEXÕES, CORTES E FIXAÇÕES, PARA PRÉDIOS. AF_10/2015</t>
  </si>
  <si>
    <t>56,03</t>
  </si>
  <si>
    <t>91792</t>
  </si>
  <si>
    <t>(COMPOSIÇÃO REPRESENTATIVA) DO SERVIÇO DE INSTALAÇÃO DE TUBO DE PVC, SÉRIE NORMAL, ESGOTO PREDIAL, DN 40 MM (INSTALADO EM RAMAL DE DESCARGA OU RAMAL DE ESGOTO SANITÁRIO), INCLUSIVE CONEXÕES, CORTES E FIXAÇÕES, PARA PRÉDIOS. AF_10/2015</t>
  </si>
  <si>
    <t>45,83</t>
  </si>
  <si>
    <t>91793</t>
  </si>
  <si>
    <t>(COMPOSIÇÃO REPRESENTATIVA) DO SERVIÇO DE INSTALAÇÃO DE TUBO DE PVC, SÉRIE NORMAL, ESGOTO PREDIAL, DN 50 MM (INSTALADO EM RAMAL DE DESCARGA OU RAMAL DE ESGOTO SANITÁRIO), INCLUSIVE CONEXÕES, CORTES E FIXAÇÕES PARA, PRÉDIOS. AF_10/2015</t>
  </si>
  <si>
    <t>66,65</t>
  </si>
  <si>
    <t>91794</t>
  </si>
  <si>
    <t>(COMPOSIÇÃO REPRESENTATIVA) DO SERVIÇO DE INST. TUBO PVC, SÉRIE N, ESGOTO PREDIAL, DN 75 MM, (INST. EM RAMAL DE DESCARGA, RAMAL DE ESG. SANITÁRIO, PRUMADA DE ESG. SANITÁRIO OU VENTILAÇÃO), INCL. CONEXÕES, CORTES E FIXAÇÕES, P/ PRÉDIOS. AF_10/2015</t>
  </si>
  <si>
    <t>29,73</t>
  </si>
  <si>
    <t>91795</t>
  </si>
  <si>
    <t>(COMPOSIÇÃO REPRESENTATIVA) DO SERVIÇO DE INST. TUBO PVC, SÉRIE N, ESGOTO PREDIAL, 100 MM (INST. RAMAL DESCARGA, RAMAL DE ESG. SANIT., PRUMADA ESG. SANIT., VENTILAÇÃO OU SUB-COLETOR AÉREO), INCL. CONEXÕES E CORTES, FIXAÇÕES, P/ PRÉDIOS. AF_10/2015</t>
  </si>
  <si>
    <t>50,80</t>
  </si>
  <si>
    <t>91796</t>
  </si>
  <si>
    <t>(COMPOSIÇÃO REPRESENTATIVA) DO SERVIÇO DE INSTALAÇÃO DE TUBO DE PVC, SÉRIE NORMAL, ESGOTO PREDIAL, DN 150 MM (INSTALADO EM SUB-COLETOR AÉREO), INCLUSIVE CONEXÕES, CORTES E FIXAÇÕES, PARA PRÉDIOS. AF_10/2015</t>
  </si>
  <si>
    <t>52,83</t>
  </si>
  <si>
    <t>92275</t>
  </si>
  <si>
    <t>TUBO EM COBRE RÍGIDO, DN 22 CLASSE E, SEM ISOLAMENTO, INSTALADO EM PRUMADA - FORNECIMENTO E INSTALAÇÃO. AF_12/2015</t>
  </si>
  <si>
    <t>24,02</t>
  </si>
  <si>
    <t>92276</t>
  </si>
  <si>
    <t>30,35</t>
  </si>
  <si>
    <t>92277</t>
  </si>
  <si>
    <t>TUBO EM COBRE RÍGIDO, DN 35 CLASSE E, SEM ISOLAMENTO, INSTALADO EM PRUMADA - FORNECIMENTO E INSTALAÇÃO. AF_12/2015</t>
  </si>
  <si>
    <t>43,47</t>
  </si>
  <si>
    <t>92278</t>
  </si>
  <si>
    <t>TUBO EM COBRE RÍGIDO, DN 42 CLASSE E, SEM ISOLAMENTO, INSTALADO EM PRUMADA - FORNECIMENTO E INSTALAÇÃO. AF_12/2015</t>
  </si>
  <si>
    <t>58,20</t>
  </si>
  <si>
    <t>92279</t>
  </si>
  <si>
    <t>TUBO EM COBRE RÍGIDO, DN 54 CLASSE E, SEM ISOLAMENTO, INSTALADO EM PRUMADA - FORNECIMENTO E INSTALAÇÃO. AF_12/2015</t>
  </si>
  <si>
    <t>83,74</t>
  </si>
  <si>
    <t>92280</t>
  </si>
  <si>
    <t>TUBO EM COBRE RÍGIDO, DN 66 CLASSE E, SEM ISOLAMENTO, INSTALADO EM PRUMADA - FORNECIMENTO E INSTALAÇÃO. AF_12/2015</t>
  </si>
  <si>
    <t>117,13</t>
  </si>
  <si>
    <t>92305</t>
  </si>
  <si>
    <t>TUBO EM COBRE RÍGIDO, DN 15 CLASSE E, SEM ISOLAMENTO, INSTALADO EM RAMAL DE DISTRIBUIÇÃO - FORNECIMENTO E INSTALAÇÃO. AF_12/2015</t>
  </si>
  <si>
    <t>92306</t>
  </si>
  <si>
    <t>TUBO EM COBRE RÍGIDO, DN 22 CLASSE E, SEM ISOLAMENTO, INSTALADO EM RAMAL DE DISTRIBUIÇÃO - FORNECIMENTO E INSTALAÇÃO. AF_12/2015</t>
  </si>
  <si>
    <t>27,90</t>
  </si>
  <si>
    <t>92307</t>
  </si>
  <si>
    <t>TUBO EM COBRE RÍGIDO, DN 28 CLASSE E, SEM ISOLAMENTO, INSTALADO EM RAMAL DE DISTRIBUIÇÃO - FORNECIMENTO E INSTALAÇÃO. AF_12/2015</t>
  </si>
  <si>
    <t>34,51</t>
  </si>
  <si>
    <t>92320</t>
  </si>
  <si>
    <t>26,37</t>
  </si>
  <si>
    <t>92321</t>
  </si>
  <si>
    <t>42,52</t>
  </si>
  <si>
    <t>92322</t>
  </si>
  <si>
    <t>23,88</t>
  </si>
  <si>
    <t>94604</t>
  </si>
  <si>
    <t>TUBO EM COBRE RÍGIDO, DN 79 MM CLASSE E, SEM ISOLAMENTO, INSTALADO EM RESERVAÇÃO DE ÁGUA DE EDIFICAÇÃO QUE POSSUA RESERVATÓRIO DE FIBRA/FIBROCIMENTO  FORNECIMENTO E INSTALAÇÃO. AF_06/2016</t>
  </si>
  <si>
    <t>177,16</t>
  </si>
  <si>
    <t>94605</t>
  </si>
  <si>
    <t>TUBO EM COBRE RÍGIDO, DN 104 MM CLASSE E, SEM ISOLAMENTO, INSTALADO EM RESERVAÇÃO DE ÁGUA DE EDIFICAÇÃO QUE POSSUA RESERVATÓRIO DE FIBRA/FIBROCIMENTO  FORNECIMENTO E INSTALAÇÃO. AF_06/2016</t>
  </si>
  <si>
    <t>247,15</t>
  </si>
  <si>
    <t>94648</t>
  </si>
  <si>
    <t>TUBO, PVC, SOLDÁVEL, DN  25 MM, INSTALADO EM RESERVAÇÃO DE ÁGUA DE EDIFICAÇÃO QUE POSSUA RESERVATÓRIO DE FIBRA/FIBROCIMENTO   FORNECIMENTO E INSTALAÇÃO. AF_06/2016</t>
  </si>
  <si>
    <t>8,10</t>
  </si>
  <si>
    <t>94649</t>
  </si>
  <si>
    <t>TUBO, PVC, SOLDÁVEL, DN 32 MM, INSTALADO EM RESERVAÇÃO DE ÁGUA DE EDIFICAÇÃO QUE POSSUA RESERVATÓRIO DE FIBRA/FIBROCIMENTO   FORNECIMENTO E INSTALAÇÃO. AF_06/2016</t>
  </si>
  <si>
    <t>11,30</t>
  </si>
  <si>
    <t>94650</t>
  </si>
  <si>
    <t>TUBO, PVC, SOLDÁVEL, DN 40 MM, INSTALADO EM RESERVAÇÃO DE ÁGUA DE EDIFICAÇÃO QUE POSSUA RESERVATÓRIO DE FIBRA/FIBROCIMENTO   FORNECIMENTO E INSTALAÇÃO. AF_06/2016</t>
  </si>
  <si>
    <t>16,16</t>
  </si>
  <si>
    <t>94651</t>
  </si>
  <si>
    <t>TUBO, PVC, SOLDÁVEL, DN 50 MM, INSTALADO EM RESERVAÇÃO DE ÁGUA DE EDIFICAÇÃO QUE POSSUA RESERVATÓRIO DE FIBRA/FIBROCIMENTO   FORNECIMENTO E INSTALAÇÃO. AF_06/2016</t>
  </si>
  <si>
    <t>18,23</t>
  </si>
  <si>
    <t>94652</t>
  </si>
  <si>
    <t>TUBO, PVC, SOLDÁVEL, DN 60 MM, INSTALADO EM RESERVAÇÃO DE ÁGUA DE EDIFICAÇÃO QUE POSSUA RESERVATÓRIO DE FIBRA/FIBROCIMENTO   FORNECIMENTO E INSTALAÇÃO. AF_06/2016</t>
  </si>
  <si>
    <t>94653</t>
  </si>
  <si>
    <t>TUBO, PVC, SOLDÁVEL, DN 75 MM, INSTALADO EM RESERVAÇÃO DE ÁGUA DE EDIFICAÇÃO QUE POSSUA RESERVATÓRIO DE FIBRA/FIBROCIMENTO   FORNECIMENTO E INSTALAÇÃO. AF_06/2016</t>
  </si>
  <si>
    <t>94654</t>
  </si>
  <si>
    <t>TUBO, PVC, SOLDÁVEL, DN 85 MM, INSTALADO EM RESERVAÇÃO DE ÁGUA DE EDIFICAÇÃO QUE POSSUA RESERVATÓRIO DE FIBRA/FIBROCIMENTO   FORNECIMENTO E INSTALAÇÃO. AF_06/2016</t>
  </si>
  <si>
    <t>48,54</t>
  </si>
  <si>
    <t>94655</t>
  </si>
  <si>
    <t>TUBO, PVC, SOLDÁVEL, DN 110 MM, INSTALADO EM RESERVAÇÃO DE ÁGUA DE EDIFICAÇÃO QUE POSSUA RESERVATÓRIO DE FIBRA/FIBROCIMENTO   FORNECIMENTO E INSTALAÇÃO. AF_06/2016</t>
  </si>
  <si>
    <t>67,07</t>
  </si>
  <si>
    <t>94716</t>
  </si>
  <si>
    <t>TUBO, CPVC, SOLDÁVEL, DN 22 MM, INSTALADO EM RESERVAÇÃO DE ÁGUA DE EDIFICAÇÃO QUE POSSUA RESERVATÓRIO DE FIBRA/FIBROCIMENTO  FORNECIMENTO E INSTALAÇÃO. AF_06/2016</t>
  </si>
  <si>
    <t>19,94</t>
  </si>
  <si>
    <t>94717</t>
  </si>
  <si>
    <t>TUBO, CPVC, SOLDÁVEL, DN 28 MM, INSTALADO EM RESERVAÇÃO DE ÁGUA DE EDIFICAÇÃO QUE POSSUA RESERVATÓRIO DE FIBRA/FIBROCIMENTO  FORNECIMENTO E INSTALAÇÃO. AF_06/2016</t>
  </si>
  <si>
    <t>29,02</t>
  </si>
  <si>
    <t>94718</t>
  </si>
  <si>
    <t>TUBO, CPVC, SOLDÁVEL, DN 35 MM, INSTALADO EM RESERVAÇÃO DE ÁGUA DE EDIFICAÇÃO QUE POSSUA RESERVATÓRIO DE FIBRA/FIBROCIMENTO  FORNECIMENTO E INSTALAÇÃO. AF_06/2016</t>
  </si>
  <si>
    <t>35,94</t>
  </si>
  <si>
    <t>94719</t>
  </si>
  <si>
    <t>TUBO, CPVC, SOLDÁVEL, DN 42 MM, INSTALADO EM RESERVAÇÃO DE ÁGUA DE EDIFICAÇÃO QUE POSSUA RESERVATÓRIO DE FIBRA/FIBROCIMENTO  FORNECIMENTO E INSTALAÇÃO. AF_06/2016</t>
  </si>
  <si>
    <t>46,84</t>
  </si>
  <si>
    <t>94720</t>
  </si>
  <si>
    <t>TUBO, CPVC, SOLDÁVEL, DN 54 MM, INSTALADO EM RESERVAÇÃO DE ÁGUA DE EDIFICAÇÃO QUE POSSUA RESERVATÓRIO DE FIBRA/FIBROCIMENTO  FORNECIMENTO E INSTALAÇÃO. AF_06/2016</t>
  </si>
  <si>
    <t>70,90</t>
  </si>
  <si>
    <t>94721</t>
  </si>
  <si>
    <t>TUBO, CPVC, SOLDÁVEL, DN 73 MM, INSTALADO EM RESERVAÇÃO DE ÁGUA DE EDIFICAÇÃO QUE POSSUA RESERVATÓRIO DE FIBRA/FIBROCIMENTO  FORNECIMENTO E INSTALAÇÃO. AF_06/2016</t>
  </si>
  <si>
    <t>102,83</t>
  </si>
  <si>
    <t>94722</t>
  </si>
  <si>
    <t>TUBO, CPVC, SOLDÁVEL, DN 89 MM, INSTALADO EM RESERVAÇÃO DE ÁGUA DE EDIFICAÇÃO QUE POSSUA RESERVATÓRIO DE FIBRA/FIBROCIMENTO  FORNECIMENTO E INSTALAÇÃO. AF_06/2016</t>
  </si>
  <si>
    <t>179,59</t>
  </si>
  <si>
    <t>95697</t>
  </si>
  <si>
    <t>TUBO DE AÇO PRETO SEM COSTURA, CONEXÃO SOLDADA, DN 40 (1 1/2 ), INSTALADO EM REDE DE ALIMENTAÇÃO PARA HIDRANTE - FORNECIMENTO E INSTALAÇÃO. AF_12/2015</t>
  </si>
  <si>
    <t>40,14</t>
  </si>
  <si>
    <t>96635</t>
  </si>
  <si>
    <t>TUBO, PPR, DN 25, CLASSE PN 20,  INSTALADO EM RAMAL OU SUB-RAMAL DE ÁGUA  FORNECIMENTO E INSTALAÇÃO. AF_06/2015</t>
  </si>
  <si>
    <t>22,58</t>
  </si>
  <si>
    <t>96636</t>
  </si>
  <si>
    <t>TUBO, PPR, DN 25, CLASSE PN 25 INSTALADO EM RAMAL OU SUB-RAMAL DE ÁGUA  FORNECIMENTO E INSTALAÇÃO. AF_06/2015</t>
  </si>
  <si>
    <t>96644</t>
  </si>
  <si>
    <t>TUBO, PPR, DN 25, CLASSE PN 20,  INSTALADO EM RAMAL DE DISTRIBUIÇÃO DE ÁGUA  FORNECIMENTO E INSTALAÇÃO. AF_06/2015</t>
  </si>
  <si>
    <t>13,75</t>
  </si>
  <si>
    <t>96645</t>
  </si>
  <si>
    <t>TUBO, PPR, DN 32, CLASSE PN 12,  INSTALADO EM RAMAL DE DISTRIBUIÇÃO DE ÁGUA  FORNECIMENTO E INSTALAÇÃO. AF_06/2015</t>
  </si>
  <si>
    <t>17,92</t>
  </si>
  <si>
    <t>96646</t>
  </si>
  <si>
    <t>TUBO, PPR, DN 40, CLASSE PN 12,  INSTALADO EM RAMAL DE DISTRIBUIÇÃO DE ÁGUA  FORNECIMENTO E INSTALAÇÃO. AF_06/2015</t>
  </si>
  <si>
    <t>27,91</t>
  </si>
  <si>
    <t>96647</t>
  </si>
  <si>
    <t>TUBO, PPR, DN 25, CLASSE PN 25,  INSTALADO EM RAMAL DE DISTRIBUIÇÃO DE ÁGUA  FORNECIMENTO E INSTALAÇÃO. AF_06/2015</t>
  </si>
  <si>
    <t>12,15</t>
  </si>
  <si>
    <t>96648</t>
  </si>
  <si>
    <t>TUBO, PPR, DN 32, CLASSE PN 25,  INSTALADO EM RAMAL DE DISTRIBUIÇÃO DE ÁGUA  FORNECIMENTO E INSTALAÇÃO. AF_06/2015</t>
  </si>
  <si>
    <t>22,57</t>
  </si>
  <si>
    <t>96649</t>
  </si>
  <si>
    <t>TUBO, PPR, DN 40, CLASSE PN 25,  INSTALADO EM RAMAL DE DISTRIBUIÇÃO DE ÁGUA  FORNECIMENTO E INSTALAÇÃO. AF_06/2015</t>
  </si>
  <si>
    <t>33,66</t>
  </si>
  <si>
    <t>96668</t>
  </si>
  <si>
    <t>TUBO, PPR, DN 25, CLASSE PN 20,  INSTALADO EM PRUMADA DE ÁGUA  FORNECIMENTO E INSTALAÇÃO. AF_06/2015</t>
  </si>
  <si>
    <t>7,60</t>
  </si>
  <si>
    <t>96669</t>
  </si>
  <si>
    <t>TUBO, PPR, DN 32, CLASSE PN 12,  INSTALADO EM PRUMADA DE ÁGUA  FORNECIMENTO E INSTALAÇÃO. AF_06/2015</t>
  </si>
  <si>
    <t>9,42</t>
  </si>
  <si>
    <t>96670</t>
  </si>
  <si>
    <t>TUBO, PPR, DN 40, CLASSE PN 12,  INSTALADO EM PRUMADA DE ÁGUA  FORNECIMENTO E INSTALAÇÃO. AF_06/2015</t>
  </si>
  <si>
    <t>96671</t>
  </si>
  <si>
    <t>TUBO, PPR, DN 50, CLASSE PN 12,  INSTALADO EM PRUMADA DE ÁGUA  FORNECIMENTO E INSTALAÇÃO. AF_06/2015</t>
  </si>
  <si>
    <t>19,22</t>
  </si>
  <si>
    <t>96672</t>
  </si>
  <si>
    <t>TUBO, PPR, DN 63, CLASSE PN 12,  INSTALADO EM PRUMADA DE ÁGUA  FORNECIMENTO E INSTALAÇÃO. AF_06/2015</t>
  </si>
  <si>
    <t>96673</t>
  </si>
  <si>
    <t>TUBO, PPR, DN 75, CLASSE PN 12,  INSTALADO EM PRUMADA DE ÁGUA  FORNECIMENTO E INSTALAÇÃO. AF_06/2015</t>
  </si>
  <si>
    <t>96674</t>
  </si>
  <si>
    <t>TUBO, PPR, DN 90, CLASSE PN 12,  INSTALADO EM PRUMADA DE ÁGUA  FORNECIMENTO E INSTALAÇÃO. AF_06/2015</t>
  </si>
  <si>
    <t>64,46</t>
  </si>
  <si>
    <t>96675</t>
  </si>
  <si>
    <t>TUBO, PPR, DN 110, CLASSE PN 12,  INSTALADO EM PRUMADA DE ÁGUA  FORNECIMENTO E INSTALAÇÃO. AF_06/2015</t>
  </si>
  <si>
    <t>111,22</t>
  </si>
  <si>
    <t>96676</t>
  </si>
  <si>
    <t>TUBO, PPR, DN 25, CLASSE PN 25,  INSTALADO EM PRUMADA DE ÁGUA  FORNECIMENTO E INSTALAÇÃO. AF_06/2015</t>
  </si>
  <si>
    <t>7,56</t>
  </si>
  <si>
    <t>96677</t>
  </si>
  <si>
    <t>TUBO, PPR, DN 32, CLASSE PN 25,  INSTALADO EM PRUMADA DE ÁGUA  FORNECIMENTO E INSTALAÇÃO. AF_06/2015</t>
  </si>
  <si>
    <t>12,42</t>
  </si>
  <si>
    <t>96678</t>
  </si>
  <si>
    <t>TUBO, PPR, DN 40, CLASSE PN 25,  INSTALADO EM PRUMADA DE ÁGUA  FORNECIMENTO E INSTALAÇÃO. AF_06/2015</t>
  </si>
  <si>
    <t>17,29</t>
  </si>
  <si>
    <t>96679</t>
  </si>
  <si>
    <t>TUBO, PPR, DN 50, CLASSE PN 25,  INSTALADO EM PRUMADA DE ÁGUA  FORNECIMENTO E INSTALAÇÃO. AF_06/2015</t>
  </si>
  <si>
    <t>25,25</t>
  </si>
  <si>
    <t>96680</t>
  </si>
  <si>
    <t>TUBO, PPR, DN 63, CLASSE PN 25,  INSTALADO EM PRUMADA DE ÁGUA  FORNECIMENTO E INSTALAÇÃO. AF_06/2015</t>
  </si>
  <si>
    <t>96681</t>
  </si>
  <si>
    <t>TUBO, PPR, DN 75, CLASSE PN 25,  INSTALADO EM PRUMADA DE ÁGUA  FORNECIMENTO E INSTALAÇÃO. AF_06/2015</t>
  </si>
  <si>
    <t>63,02</t>
  </si>
  <si>
    <t>96682</t>
  </si>
  <si>
    <t>TUBO, PPR, DN 90, CLASSE PN 25,  INSTALADO EM PRUMADA DE ÁGUA  FORNECIMENTO E INSTALAÇÃO. AF_06/2015</t>
  </si>
  <si>
    <t>92,79</t>
  </si>
  <si>
    <t>96683</t>
  </si>
  <si>
    <t>TUBO, PPR, DN 110, CLASSE PN 25,  INSTALADO EM PRUMADA DE ÁGUA  FORNECIMENTO E INSTALAÇÃO. AF_06/2015</t>
  </si>
  <si>
    <t>127,47</t>
  </si>
  <si>
    <t>96718</t>
  </si>
  <si>
    <t>TUBO, PPR, DN 20, CLASSE PN 20,  INSTALADO EM RESERVAÇÃO DE ÁGUA DE EDIFICAÇÃO QUE POSSUA RESERVATÓRIO DE FIBRA/FIBROCIMENTO  FORNECIMENTO E INSTALAÇÃO. AF_06/2016</t>
  </si>
  <si>
    <t>96719</t>
  </si>
  <si>
    <t>TUBO, PPR, DN 25, CLASSE PN 20,  INSTALADO EM RESERVAÇÃO DE ÁGUA DE EDIFICAÇÃO QUE POSSUA RESERVATÓRIO DE FIBRA/FIBROCIMENTO  FORNECIMENTO E INSTALAÇÃO. AF_06/2016</t>
  </si>
  <si>
    <t>11,37</t>
  </si>
  <si>
    <t>96720</t>
  </si>
  <si>
    <t>TUBO, PPR, DN 32, CLASSE PN 12,  INSTALADO EM RESERVAÇÃO DE ÁGUA DE EDIFICAÇÃO QUE POSSUA RESERVATÓRIO DE FIBRA/FIBROCIMENTO  FORNECIMENTO E INSTALAÇÃO. AF_06/2016</t>
  </si>
  <si>
    <t>13,74</t>
  </si>
  <si>
    <t>96721</t>
  </si>
  <si>
    <t>TUBO, PPR, DN 40, CLASSE PN 12,  INSTALADO EM RESERVAÇÃO DE ÁGUA DE EDIFICAÇÃO QUE POSSUA RESERVATÓRIO DE FIBRA/FIBROCIMENTO  FORNECIMENTO E INSTALAÇÃO. AF_06/2016</t>
  </si>
  <si>
    <t>17,74</t>
  </si>
  <si>
    <t>96722</t>
  </si>
  <si>
    <t>TUBO, PPR, DN 50, CLASSE PN 12,  INSTALADO EM RESERVAÇÃO DE ÁGUA DE EDIFICAÇÃO QUE POSSUA RESERVATÓRIO DE FIBRA/FIBROCIMENTO  FORNECIMENTO E INSTALAÇÃO. AF_06/2016</t>
  </si>
  <si>
    <t>24,57</t>
  </si>
  <si>
    <t>96723</t>
  </si>
  <si>
    <t>TUBO, PPR, DN 63, CLASSE PN 12,  INSTALADO EM RESERVAÇÃO DE ÁGUA DE EDIFICAÇÃO QUE POSSUA RESERVATÓRIO DE FIBRA/FIBROCIMENTO  FORNECIMENTO E INSTALAÇÃO. AF_06/2016</t>
  </si>
  <si>
    <t>31,57</t>
  </si>
  <si>
    <t>96724</t>
  </si>
  <si>
    <t>TUBO, PPR, DN 75, CLASSE PN 12,  INSTALADO EM RESERVAÇÃO DE ÁGUA DE EDIFICAÇÃO QUE POSSUA RESERVATÓRIO DE FIBRA/FIBROCIMENTO  FORNECIMENTO E INSTALAÇÃO. AF_06/2016</t>
  </si>
  <si>
    <t>51,61</t>
  </si>
  <si>
    <t>96725</t>
  </si>
  <si>
    <t>TUBO, PPR, DN 90, CLASSE PN 12,  INSTALADO EM RESERVAÇÃO DE ÁGUA DE EDIFICAÇÃO QUE POSSUA RESERVATÓRIO DE FIBRA/FIBROCIMENTO  FORNECIMENTO E INSTALAÇÃO. AF_06/2016</t>
  </si>
  <si>
    <t>96726</t>
  </si>
  <si>
    <t>TUBO, PPR, DN 110, CLASSE PN 12,  INSTALADO EM RESERVAÇÃO DE ÁGUA DE EDIFICAÇÃO QUE POSSUA RESERVATÓRIO DE FIBRA/FIBROCIMENTO  FORNECIMENTO E INSTALAÇÃO. AF_06/2016</t>
  </si>
  <si>
    <t>107,64</t>
  </si>
  <si>
    <t>96727</t>
  </si>
  <si>
    <t>TUBO, PPR, DN 20, CLASSE PN 25,  INSTALADO EM RESERVAÇÃO DE ÁGUA DE EDIFICAÇÃO QUE POSSUA RESERVATÓRIO DE FIBRA/FIBROCIMENTO  FORNECIMENTO E INSTALAÇÃO. AF_06/2016</t>
  </si>
  <si>
    <t>10,24</t>
  </si>
  <si>
    <t>96728</t>
  </si>
  <si>
    <t>TUBO, PPR, DN 25, CLASSE PN 25,  INSTALADO EM RESERVAÇÃO DE ÁGUA DE EDIFICAÇÃO QUE POSSUA RESERVATÓRIO DE FIBRA/FIBROCIMENTO  FORNECIMENTO E INSTALAÇÃO. AF_06/2016</t>
  </si>
  <si>
    <t>96729</t>
  </si>
  <si>
    <t>TUBO, PPR, DN 32, CLASSE PN 25,  INSTALADO EM RESERVAÇÃO DE ÁGUA DE EDIFICAÇÃO QUE POSSUA RESERVATÓRIO DE FIBRA/FIBROCIMENTO  FORNECIMENTO E INSTALAÇÃO. AF_06/2016</t>
  </si>
  <si>
    <t>17,50</t>
  </si>
  <si>
    <t>96730</t>
  </si>
  <si>
    <t>TUBO, PPR, DN 40, CLASSE PN 25,  INSTALADO EM RESERVAÇÃO DE ÁGUA DE EDIFICAÇÃO QUE POSSUA RESERVATÓRIO DE FIBRA/FIBROCIMENTO  FORNECIMENTO E INSTALAÇÃO. AF_06/2016</t>
  </si>
  <si>
    <t>21,42</t>
  </si>
  <si>
    <t>96731</t>
  </si>
  <si>
    <t>TUBO, PPR, DN 50, CLASSE PN 25,  INSTALADO EM RESERVAÇÃO DE ÁGUA DE EDIFICAÇÃO QUE POSSUA RESERVATÓRIO DE FIBRA/FIBROCIMENTO  FORNECIMENTO E INSTALAÇÃO. AF_06/2016</t>
  </si>
  <si>
    <t>96732</t>
  </si>
  <si>
    <t>TUBO, PPR, DN 63, CLASSE PN 25,  INSTALADO EM RESERVAÇÃO DE ÁGUA DE EDIFICAÇÃO QUE POSSUA RESERVATÓRIO DE FIBRA/FIBROCIMENTO  FORNECIMENTO E INSTALAÇÃO. AF_06/2016</t>
  </si>
  <si>
    <t>96733</t>
  </si>
  <si>
    <t>TUBO, PPR, DN 75, CLASSE PN 25,  INSTALADO EM RESERVAÇÃO DE ÁGUA DE EDIFICAÇÃO QUE POSSUA RESERVATÓRIO DE FIBRA/FIBROCIMENTO  FORNECIMENTO E INSTALAÇÃO. AF_06/2016</t>
  </si>
  <si>
    <t>69,32</t>
  </si>
  <si>
    <t>96734</t>
  </si>
  <si>
    <t>TUBO, PPR, DN 90, CLASSE PN 25,  INSTALADO EM RESERVAÇÃO DE ÁGUA DE EDIFICAÇÃO QUE POSSUA RESERVATÓRIO DE FIBRA/FIBROCIMENTO  FORNECIMENTO E INSTALAÇÃO. AF_06/2016</t>
  </si>
  <si>
    <t>93,78</t>
  </si>
  <si>
    <t>96735</t>
  </si>
  <si>
    <t>TUBO, PPR, DN 110, CLASSE PN 25,  INSTALADO EM RESERVAÇÃO DE ÁGUA DE EDIFICAÇÃO QUE POSSUA RESERVATÓRIO DE FIBRA/FIBROCIMENTO  FORNECIMENTO E INSTALAÇÃO. AF_06/2016</t>
  </si>
  <si>
    <t>96794</t>
  </si>
  <si>
    <t>TUBO, PEX, MONOCAMADA, DN 16, INSTALADO EM RAMAL OU SUB-RAMAL DE ÁGUA  FORNECIMENTO E INSTALAÇÃO. AF_06/2015</t>
  </si>
  <si>
    <t>96795</t>
  </si>
  <si>
    <t>TUBO, PEX, MONOCAMADA, DN 20, INSTALADO EM RAMAL OU SUB-RAMAL DE ÁGUA  FORNECIMENTO E INSTALAÇÃO. AF_06/2015</t>
  </si>
  <si>
    <t>96796</t>
  </si>
  <si>
    <t>TUBO, PEX, MONOCAMADA, DN 25, INSTALADO EM RAMAL OU SUB-RAMAL DE ÁGUA  FORNECIMENTO E INSTALAÇÃO. AF_06/2015</t>
  </si>
  <si>
    <t>96797</t>
  </si>
  <si>
    <t>TUBO, PEX, MONOCAMADA, DN 32, INSTALADO EM RAMAL OU SUB-RAMAL DE ÁGUA  FORNECIMENTO E INSTALAÇÃO. AF_06/2015</t>
  </si>
  <si>
    <t>16,07</t>
  </si>
  <si>
    <t>96798</t>
  </si>
  <si>
    <t>TUBO, PEX, MONOCAMADA, DN 16, INSTALADO EM RAMAL DE DISTRIBUIÇÃO DE ÁGUA  FORNECIMENTO E INSTALAÇÃO. AF_06/2015</t>
  </si>
  <si>
    <t>96799</t>
  </si>
  <si>
    <t>TUBO, PEX, MONOCAMADA, DN 20, INSTALADO EM RAMAL DE DISTRIBUIÇÃO DE ÁGUA  FORNECIMENTO E INSTALAÇÃO. AF_06/2015</t>
  </si>
  <si>
    <t>96800</t>
  </si>
  <si>
    <t>TUBO, PEX, MONOCAMADA, DN 25, INSTALADO EM RAMAL DE DISTRIBUIÇÃO DE ÁGUA  FORNECIMENTO E INSTALAÇÃO. AF_06/2015</t>
  </si>
  <si>
    <t>96801</t>
  </si>
  <si>
    <t>TUBO, PEX, MONOCAMADA, DN 32, INSTALADO EM RAMAL DE DISTRIBUIÇÃO DE ÁGUA  FORNECIMENTO E INSTALAÇÃO. AF_06/2015</t>
  </si>
  <si>
    <t>18,54</t>
  </si>
  <si>
    <t>72293</t>
  </si>
  <si>
    <t>CAP PVC ESGOTO 50MM (TAMPÃO) - FORNECIMENTO E INSTALAÇÃO</t>
  </si>
  <si>
    <t>5,46</t>
  </si>
  <si>
    <t>72294</t>
  </si>
  <si>
    <t>CAP PVC ESGOTO 75MM (TAMPÃO) - FORNECIMENTO E INSTALAÇÃO</t>
  </si>
  <si>
    <t>8,17</t>
  </si>
  <si>
    <t>72295</t>
  </si>
  <si>
    <t>CAP PVC ESGOTO 100MM (TAMPÃO) - FORNECIMENTO E INSTALAÇÃO</t>
  </si>
  <si>
    <t>11,18</t>
  </si>
  <si>
    <t>72306</t>
  </si>
  <si>
    <t>COTOVELO DE AÇO GALVANIZADO 4" - FORNECIMENTO E INSTALAÇÃO</t>
  </si>
  <si>
    <t>172,68</t>
  </si>
  <si>
    <t>72307</t>
  </si>
  <si>
    <t>COTOVELO DE AÇO GALVANIZADO 5" - FORNECIMENTO E INSTALAÇÃO</t>
  </si>
  <si>
    <t>240,71</t>
  </si>
  <si>
    <t>72313</t>
  </si>
  <si>
    <t>COTOVELO DE AÇO GALVANIZADO 6" - FORNECIMENTO E INSTALAÇÃO</t>
  </si>
  <si>
    <t>553,90</t>
  </si>
  <si>
    <t>72482</t>
  </si>
  <si>
    <t>UNIAO DE ACO GALVANIZADO 4" - FORNECIMENTO E INSTALACAO</t>
  </si>
  <si>
    <t>239,53</t>
  </si>
  <si>
    <t>72619</t>
  </si>
  <si>
    <t>LUVA DE ACO GALVANIZADO 4" - FORNECIMENTO E INSTALACAO</t>
  </si>
  <si>
    <t>100,41</t>
  </si>
  <si>
    <t>72620</t>
  </si>
  <si>
    <t>LUVA DE ACO GALVANIZADO 5" - FORNECIMENTO E INSTALACAO</t>
  </si>
  <si>
    <t>173,96</t>
  </si>
  <si>
    <t>72621</t>
  </si>
  <si>
    <t>LUVA DE ACO GALVANIZADO 6" - FORNECIMENTO E INSTALACAO</t>
  </si>
  <si>
    <t>278,09</t>
  </si>
  <si>
    <t>72667</t>
  </si>
  <si>
    <t>LUVA REDUCAO ACO GALVANIZADO 4X2.1/2" - FORNECIMENTO E INSTALACAO</t>
  </si>
  <si>
    <t>140,04</t>
  </si>
  <si>
    <t>72668</t>
  </si>
  <si>
    <t>LUVA REDUCAO ACO GALVANIZADO 4X2" - FORNECIMENTO E INSTALACAO</t>
  </si>
  <si>
    <t>139,22</t>
  </si>
  <si>
    <t>72669</t>
  </si>
  <si>
    <t>LUVA REDUCAO ACO GALVANIZADO 4X3" - FORNECIMENTO E INSTALACAO</t>
  </si>
  <si>
    <t>144,00</t>
  </si>
  <si>
    <t>72681</t>
  </si>
  <si>
    <t>NIPLE DE ACO GALVANIZADO 4" - FORNECIMENTO E INSTALACAO</t>
  </si>
  <si>
    <t>97,94</t>
  </si>
  <si>
    <t>72682</t>
  </si>
  <si>
    <t>NIPLE DE ACO GALVANIZADO 5" - FORNECIMENTO E INSTALACAO</t>
  </si>
  <si>
    <t>194,43</t>
  </si>
  <si>
    <t>72683</t>
  </si>
  <si>
    <t>NIPLE DE ACO GALVANIZADO 6" - FORNECIMENTO E INSTALACAO</t>
  </si>
  <si>
    <t>310,73</t>
  </si>
  <si>
    <t>72719</t>
  </si>
  <si>
    <t>TE DE ACO GALVANIZADO 4" - FORNECIMENTO E INSTALACAO</t>
  </si>
  <si>
    <t>72720</t>
  </si>
  <si>
    <t>TE DE ACO GALVANIZADO 5" - FORNECIMENTO E INSTALACAO</t>
  </si>
  <si>
    <t>72721</t>
  </si>
  <si>
    <t>TE DE ACO GALVANIZADO 6" - FORNECIMENTO E INSTALACAO</t>
  </si>
  <si>
    <t>633,68</t>
  </si>
  <si>
    <t>89358</t>
  </si>
  <si>
    <t>JOELHO 90 GRAUS, PVC, SOLDÁVEL, DN 20MM, INSTALADO EM RAMAL OU SUB-RAMAL DE ÁGUA - FORNECIMENTO E INSTALAÇÃO. AF_12/2014</t>
  </si>
  <si>
    <t>89359</t>
  </si>
  <si>
    <t>JOELHO 45 GRAUS, PVC, SOLDÁVEL, DN 20MM, INSTALADO EM RAMAL OU SUB-RAMAL DE ÁGUA - FORNECIMENTO E INSTALAÇÃO. AF_12/2014</t>
  </si>
  <si>
    <t>89360</t>
  </si>
  <si>
    <t>CURVA 90 GRAUS, PVC, SOLDÁVEL, DN 20MM, INSTALADO EM RAMAL OU SUB-RAMAL DE ÁGUA - FORNECIMENTO E INSTALAÇÃO. AF_12/2014</t>
  </si>
  <si>
    <t>7,19</t>
  </si>
  <si>
    <t>89361</t>
  </si>
  <si>
    <t>CURVA 45 GRAUS, PVC, SOLDÁVEL, DN 20MM, INSTALADO EM RAMAL OU SUB-RAMAL DE ÁGUA - FORNECIMENTO E INSTALAÇÃO. AF_12/2014</t>
  </si>
  <si>
    <t>89362</t>
  </si>
  <si>
    <t>JOELHO 90 GRAUS, PVC, SOLDÁVEL, DN 25MM, INSTALADO EM RAMAL OU SUB-RAMAL DE ÁGUA - FORNECIMENTO E INSTALAÇÃO. AF_12/2014</t>
  </si>
  <si>
    <t>89363</t>
  </si>
  <si>
    <t>JOELHO 45 GRAUS, PVC, SOLDÁVEL, DN 25MM, INSTALADO EM RAMAL OU SUB-RAMAL DE ÁGUA - FORNECIMENTO E INSTALAÇÃO. AF_12/2014</t>
  </si>
  <si>
    <t>7,55</t>
  </si>
  <si>
    <t>89364</t>
  </si>
  <si>
    <t>CURVA 90 GRAUS, PVC, SOLDÁVEL, DN 25MM, INSTALADO EM RAMAL OU SUB-RAMAL DE ÁGUA - FORNECIMENTO E INSTALAÇÃO. AF_12/2014</t>
  </si>
  <si>
    <t>89365</t>
  </si>
  <si>
    <t>CURVA 45 GRAUS, PVC, SOLDÁVEL, DN 25MM, INSTALADO EM RAMAL OU SUB-RAMAL DE ÁGUA - FORNECIMENTO E INSTALAÇÃO. AF_12/2014</t>
  </si>
  <si>
    <t>8,37</t>
  </si>
  <si>
    <t>89366</t>
  </si>
  <si>
    <t>JOELHO 90 GRAUS COM BUCHA DE LATÃO, PVC, SOLDÁVEL, DN 25MM, X 3/4 INSTALADO EM RAMAL OU SUB-RAMAL DE ÁGUA - FORNECIMENTO E INSTALAÇÃO. AF_12/2014</t>
  </si>
  <si>
    <t>89367</t>
  </si>
  <si>
    <t>JOELHO 90 GRAUS, PVC, SOLDÁVEL, DN 32MM, INSTALADO EM RAMAL OU SUB-RAMAL DE ÁGUA - FORNECIMENTO E INSTALAÇÃO. AF_12/2014</t>
  </si>
  <si>
    <t>89368</t>
  </si>
  <si>
    <t>JOELHO 45 GRAUS, PVC, SOLDÁVEL, DN 32MM, INSTALADO EM RAMAL OU SUB-RAMAL DE ÁGUA - FORNECIMENTO E INSTALAÇÃO. AF_12/2014</t>
  </si>
  <si>
    <t>10,57</t>
  </si>
  <si>
    <t>89369</t>
  </si>
  <si>
    <t>CURVA 90 GRAUS, PVC, SOLDÁVEL, DN 32MM, INSTALADO EM RAMAL OU SUB-RAMAL DE ÁGUA - FORNECIMENTO E INSTALAÇÃO. AF_12/2014</t>
  </si>
  <si>
    <t>89370</t>
  </si>
  <si>
    <t>CURVA 45 GRAUS, PVC, SOLDÁVEL, DN 32MM, INSTALADO EM RAMAL OU SUB-RAMAL DE ÁGUA - FORNECIMENTO E INSTALAÇÃO. AF_12/2014</t>
  </si>
  <si>
    <t>89371</t>
  </si>
  <si>
    <t>LUVA, PVC, SOLDÁVEL, DN 20MM, INSTALADO EM RAMAL OU SUB-RAMAL DE ÁGUA - FORNECIMENTO E INSTALAÇÃO. AF_12/2014</t>
  </si>
  <si>
    <t>89372</t>
  </si>
  <si>
    <t>LUVA DE CORRER, PVC, SOLDÁVEL, DN 20MM, INSTALADO EM RAMAL OU SUB-RAMAL DE ÁGUA - FORNECIMENTO E INSTALAÇÃO. AF_12/2014</t>
  </si>
  <si>
    <t>89373</t>
  </si>
  <si>
    <t>LUVA DE REDUÇÃO, PVC, SOLDÁVEL, DN 25MM X 20MM, INSTALADO EM RAMAL OU SUB-RAMAL DE ÁGUA - FORNECIMENTO E INSTALAÇÃO. AF_12/2014</t>
  </si>
  <si>
    <t>89374</t>
  </si>
  <si>
    <t>LUVA COM BUCHA DE LATÃO, PVC, SOLDÁVEL, DN 20MM X 1/2, INSTALADO EM RAMAL OU SUB-RAMAL DE ÁGUA - FORNECIMENTO E INSTALAÇÃO. AF_12/2014</t>
  </si>
  <si>
    <t>89375</t>
  </si>
  <si>
    <t>UNIÃO, PVC, SOLDÁVEL, DN 20MM, INSTALADO EM RAMAL OU SUB-RAMAL DE ÁGUA - FORNECIMENTO E INSTALAÇÃO. AF_12/2014</t>
  </si>
  <si>
    <t>8,95</t>
  </si>
  <si>
    <t>89376</t>
  </si>
  <si>
    <t>ADAPTADOR CURTO COM BOLSA E ROSCA PARA REGISTRO, PVC, SOLDÁVEL, DN 20MM X 1/2, INSTALADO EM RAMAL OU SUB-RAMAL DE ÁGUA - FORNECIMENTO E INSTALAÇÃO. AF_12/2014</t>
  </si>
  <si>
    <t>4,62</t>
  </si>
  <si>
    <t>89377</t>
  </si>
  <si>
    <t>CURVA DE TRANSPOSIÇÃO, PVC, SOLDÁVEL, DN 20MM, INSTALADO EM RAMAL OU SUB-RAMAL DE ÁGUA - FORNECIMENTO E INSTALAÇÃO. AF_12/2014</t>
  </si>
  <si>
    <t>6,42</t>
  </si>
  <si>
    <t>89378</t>
  </si>
  <si>
    <t>LUVA, PVC, SOLDÁVEL, DN 25MM, INSTALADO EM RAMAL OU SUB-RAMAL DE ÁGUA - FORNECIMENTO E INSTALAÇÃO. AF_12/2014</t>
  </si>
  <si>
    <t>5,06</t>
  </si>
  <si>
    <t>89379</t>
  </si>
  <si>
    <t>LUVA DE CORRER, PVC, SOLDÁVEL, DN 25MM, INSTALADO EM RAMAL OU SUB-RAMAL DE ÁGUA - FORNECIMENTO E INSTALAÇÃO. AF_12/2014</t>
  </si>
  <si>
    <t>89380</t>
  </si>
  <si>
    <t>LUVA DE REDUÇÃO, PVC, SOLDÁVEL, DN 32MM X 25MM, INSTALADO EM RAMAL OU SUB-RAMAL DE ÁGUA - FORNECIMENTO E INSTALAÇÃO. AF_12/2014</t>
  </si>
  <si>
    <t>6,44</t>
  </si>
  <si>
    <t>89381</t>
  </si>
  <si>
    <t>LUVA COM BUCHA DE LATÃO, PVC, SOLDÁVEL, DN 25MM X 3/4, INSTALADO EM RAMAL OU SUB-RAMAL DE ÁGUA - FORNECIMENTO E INSTALAÇÃO. AF_12/2014</t>
  </si>
  <si>
    <t>89382</t>
  </si>
  <si>
    <t>UNIÃO, PVC, SOLDÁVEL, DN 25MM, INSTALADO EM RAMAL OU SUB-RAMAL DE ÁGUA - FORNECIMENTO E INSTALAÇÃO. AF_12/2014</t>
  </si>
  <si>
    <t>10,52</t>
  </si>
  <si>
    <t>89383</t>
  </si>
  <si>
    <t>ADAPTADOR CURTO COM BOLSA E ROSCA PARA REGISTRO, PVC, SOLDÁVEL, DN 25MM X 3/4, INSTALADO EM RAMAL OU SUB-RAMAL DE ÁGUA - FORNECIMENTO E INSTALAÇÃO. AF_12/2014</t>
  </si>
  <si>
    <t>89384</t>
  </si>
  <si>
    <t>CURVA DE TRANSPOSIÇÃO, PVC, SOLDÁVEL, DN 25MM, INSTALADO EM RAMAL OU SUB-RAMAL DE ÁGUA   FORNECIMENTO E INSTALAÇÃO. AF_12/2014</t>
  </si>
  <si>
    <t>89385</t>
  </si>
  <si>
    <t>LUVA SOLDÁVEL E COM ROSCA, PVC, SOLDÁVEL, DN 25MM X 3/4, INSTALADO EM RAMAL OU SUB-RAMAL DE ÁGUA - FORNECIMENTO E INSTALAÇÃO. AF_12/2014</t>
  </si>
  <si>
    <t>89386</t>
  </si>
  <si>
    <t>LUVA, PVC, SOLDÁVEL, DN 32MM, INSTALADO EM RAMAL OU SUB-RAMAL DE ÁGUA - FORNECIMENTO E INSTALAÇÃO. AF_12/2014</t>
  </si>
  <si>
    <t>6,57</t>
  </si>
  <si>
    <t>89387</t>
  </si>
  <si>
    <t>LUVA DE CORRER, PVC, SOLDÁVEL, DN 32MM, INSTALADO EM RAMAL OU SUB-RAMAL DE ÁGUA   FORNECIMENTO E INSTALAÇÃO. AF_12/2014</t>
  </si>
  <si>
    <t>18,04</t>
  </si>
  <si>
    <t>89388</t>
  </si>
  <si>
    <t>LUVA DE REDUÇÃO, PVC, SOLDÁVEL, DN 40MM X 32MM, INSTALADO EM RAMAL OU SUB-RAMAL DE ÁGUA - FORNECIMENTO E INSTALAÇÃO. AF_12/2014</t>
  </si>
  <si>
    <t>7,83</t>
  </si>
  <si>
    <t>89389</t>
  </si>
  <si>
    <t>LUVA SOLDÁVEL E COM ROSCA, PVC, SOLDÁVEL, DN 32MM X 1, INSTALADO EM RAMAL OU SUB-RAMAL DE ÁGUA - FORNECIMENTO E INSTALAÇÃO. AF_12/2014</t>
  </si>
  <si>
    <t>89390</t>
  </si>
  <si>
    <t>UNIÃO, PVC, SOLDÁVEL, DN 32MM, INSTALADO EM RAMAL OU SUB-RAMAL DE ÁGUA - FORNECIMENTO E INSTALAÇÃO. AF_12/2014</t>
  </si>
  <si>
    <t>15,58</t>
  </si>
  <si>
    <t>89391</t>
  </si>
  <si>
    <t>ADAPTADOR CURTO COM BOLSA E ROSCA PARA REGISTRO, PVC, SOLDÁVEL, DN 32MM X 1, INSTALADO EM RAMAL OU SUB-RAMAL DE ÁGUA - FORNECIMENTO E INSTALAÇÃO. AF_12/2014</t>
  </si>
  <si>
    <t>89392</t>
  </si>
  <si>
    <t>CURVA DE TRANSPOSIÇÃO, PVC, SOLDÁVEL, DN 32MM, INSTALADO EM RAMAL OU SUB-RAMAL DE ÁGUA   FORNECIMENTO E INSTALAÇÃO. AF_12/2014</t>
  </si>
  <si>
    <t>16,13</t>
  </si>
  <si>
    <t>89393</t>
  </si>
  <si>
    <t>TE, PVC, SOLDÁVEL, DN 20MM, INSTALADO EM RAMAL OU SUB-RAMAL DE ÁGUA - FORNECIMENTO E INSTALAÇÃO. AF_12/2014</t>
  </si>
  <si>
    <t>89394</t>
  </si>
  <si>
    <t>TÊ COM BUCHA DE LATÃO NA BOLSA CENTRAL, PVC, SOLDÁVEL, DN 20MM X 1/2, INSTALADO EM RAMAL OU SUB-RAMAL DE ÁGUA - FORNECIMENTO E INSTALAÇÃO. AF_12/2014</t>
  </si>
  <si>
    <t>14,01</t>
  </si>
  <si>
    <t>89395</t>
  </si>
  <si>
    <t>TE, PVC, SOLDÁVEL, DN 25MM, INSTALADO EM RAMAL OU SUB-RAMAL DE ÁGUA - FORNECIMENTO E INSTALAÇÃO. AF_12/2014</t>
  </si>
  <si>
    <t>9,81</t>
  </si>
  <si>
    <t>89396</t>
  </si>
  <si>
    <t>TÊ COM BUCHA DE LATÃO NA BOLSA CENTRAL, PVC, SOLDÁVEL, DN 25MM X 1/2, INSTALADO EM RAMAL OU SUB-RAMAL DE ÁGUA - FORNECIMENTO E INSTALAÇÃO. AF_12/2014</t>
  </si>
  <si>
    <t>89397</t>
  </si>
  <si>
    <t>TÊ DE REDUÇÃO, PVC, SOLDÁVEL, DN 25MM X 20MM, INSTALADO EM RAMAL OU SUB-RAMAL DE ÁGUA - FORNECIMENTO E INSTALAÇÃO. AF_12/2014</t>
  </si>
  <si>
    <t>11,10</t>
  </si>
  <si>
    <t>89398</t>
  </si>
  <si>
    <t>TE, PVC, SOLDÁVEL, DN 32MM, INSTALADO EM RAMAL OU SUB-RAMAL DE ÁGUA - FORNECIMENTO E INSTALAÇÃO. AF_12/2014</t>
  </si>
  <si>
    <t>13,02</t>
  </si>
  <si>
    <t>89399</t>
  </si>
  <si>
    <t>TÊ COM BUCHA DE LATÃO NA BOLSA CENTRAL, PVC, SOLDÁVEL, DN 32MM X 3/4, INSTALADO EM RAMAL OU SUB-RAMAL DE ÁGUA - FORNECIMENTO E INSTALAÇÃO. AF_12/2014</t>
  </si>
  <si>
    <t>89400</t>
  </si>
  <si>
    <t>TÊ DE REDUÇÃO, PVC, SOLDÁVEL, DN 32MM X 25MM, INSTALADO EM RAMAL OU SUB-RAMAL DE ÁGUA - FORNECIMENTO E INSTALAÇÃO. AF_12/2014</t>
  </si>
  <si>
    <t>15,01</t>
  </si>
  <si>
    <t>89404</t>
  </si>
  <si>
    <t>JOELHO 90 GRAUS, PVC, SOLDÁVEL, DN 20MM, INSTALADO EM RAMAL DE DISTRIBUIÇÃO DE ÁGUA - FORNECIMENTO E INSTALAÇÃO. AF_12/2014</t>
  </si>
  <si>
    <t>3,89</t>
  </si>
  <si>
    <t>89405</t>
  </si>
  <si>
    <t>JOELHO 45 GRAUS, PVC, SOLDÁVEL, DN 20MM, INSTALADO EM RAMAL DE DISTRIBUIÇÃO DE ÁGUA - FORNECIMENTO E INSTALAÇÃO. AF_12/2014</t>
  </si>
  <si>
    <t>89406</t>
  </si>
  <si>
    <t>CURVA 90 GRAUS, PVC, SOLDÁVEL, DN 20MM, INSTALADO EM RAMAL DE DISTRIBUIÇÃO DE ÁGUA - FORNECIMENTO E INSTALAÇÃO. AF_12/2014</t>
  </si>
  <si>
    <t>5,09</t>
  </si>
  <si>
    <t>89407</t>
  </si>
  <si>
    <t>CURVA 45 GRAUS, PVC, SOLDÁVEL, DN 20MM, INSTALADO EM RAMAL DE DISTRIBUIÇÃO DE ÁGUA - FORNECIMENTO E INSTALAÇÃO. AF_12/2014</t>
  </si>
  <si>
    <t>89408</t>
  </si>
  <si>
    <t>JOELHO 90 GRAUS, PVC, SOLDÁVEL, DN 25MM, INSTALADO EM RAMAL DE DISTRIBUIÇÃO DE ÁGUA - FORNECIMENTO E INSTALAÇÃO. AF_12/2014</t>
  </si>
  <si>
    <t>4,70</t>
  </si>
  <si>
    <t>89409</t>
  </si>
  <si>
    <t>JOELHO 45 GRAUS, PVC, SOLDÁVEL, DN 25MM, INSTALADO EM RAMAL DE DISTRIBUIÇÃO DE ÁGUA - FORNECIMENTO E INSTALAÇÃO. AF_12/2014</t>
  </si>
  <si>
    <t>5,13</t>
  </si>
  <si>
    <t>89410</t>
  </si>
  <si>
    <t>CURVA 90 GRAUS, PVC, SOLDÁVEL, DN 25MM, INSTALADO EM RAMAL DE DISTRIBUIÇÃO DE ÁGUA - FORNECIMENTO E INSTALAÇÃO. AF_12/2014</t>
  </si>
  <si>
    <t>89411</t>
  </si>
  <si>
    <t>CURVA 45 GRAUS, PVC, SOLDÁVEL, DN 25MM, INSTALADO EM RAMAL DE DISTRIBUIÇÃO DE ÁGUA - FORNECIMENTO E INSTALAÇÃO. AF_12/2014</t>
  </si>
  <si>
    <t>89412</t>
  </si>
  <si>
    <t>JOELHO 90 GRAUS, PVC, SOLDÁVEL, DN 25MM, X 3/4 INSTALADO EM RAMAL DE DISTRIBUIÇÃO DE ÁGUA - FORNECIMENTO E INSTALAÇÃO. AF_12/2014</t>
  </si>
  <si>
    <t>6,30</t>
  </si>
  <si>
    <t>89413</t>
  </si>
  <si>
    <t>JOELHO 90 GRAUS, PVC, SOLDÁVEL, DN 32MM, INSTALADO EM RAMAL DE DISTRIBUIÇÃO DE ÁGUA - FORNECIMENTO E INSTALAÇÃO. AF_12/2014</t>
  </si>
  <si>
    <t>6,45</t>
  </si>
  <si>
    <t>89414</t>
  </si>
  <si>
    <t>JOELHO 45 GRAUS, PVC, SOLDÁVEL, DN 32MM, INSTALADO EM RAMAL DE DISTRIBUIÇÃO DE ÁGUA - FORNECIMENTO E INSTALAÇÃO. AF_12/2014</t>
  </si>
  <si>
    <t>7,66</t>
  </si>
  <si>
    <t>89415</t>
  </si>
  <si>
    <t>CURVA 90 GRAUS, PVC, SOLDÁVEL, DN 32MM, INSTALADO EM RAMAL DE DISTRIBUIÇÃO DE ÁGUA - FORNECIMENTO E INSTALAÇÃO. AF_12/2014</t>
  </si>
  <si>
    <t>9,57</t>
  </si>
  <si>
    <t>89416</t>
  </si>
  <si>
    <t>CURVA 45 GRAUS, PVC, SOLDÁVEL, DN 32MM, INSTALADO EM RAMAL DE DISTRIBUIÇÃO DE ÁGUA - FORNECIMENTO E INSTALAÇÃO. AF_12/2014</t>
  </si>
  <si>
    <t>89417</t>
  </si>
  <si>
    <t>LUVA, PVC, SOLDÁVEL, DN 20MM, INSTALADO EM RAMAL DE DISTRIBUIÇÃO DE ÁGUA - FORNECIMENTO E INSTALAÇÃO. AF_12/2014</t>
  </si>
  <si>
    <t>2,96</t>
  </si>
  <si>
    <t>89418</t>
  </si>
  <si>
    <t>LUVA DE CORRER, PVC, SOLDÁVEL, DN 20MM, INSTALADO EM RAMAL DE DISTRIBUIÇÃO DE ÁGUA - FORNECIMENTO E INSTALAÇÃO. AF_12/2014</t>
  </si>
  <si>
    <t>89419</t>
  </si>
  <si>
    <t>LUVA DE REDUÇÃO, PVC, SOLDÁVEL, DN 25MM X 20MM, INSTALADO EM RAMAL DE DISTRIBUIÇÃO DE ÁGUA - FORNECIMENTO E INSTALAÇÃO. AF_12/2014</t>
  </si>
  <si>
    <t>3,29</t>
  </si>
  <si>
    <t>89420</t>
  </si>
  <si>
    <t>LUVA COM BUCHA DE LATÃO, PVC, SOLDÁVEL, DN 20MM X 1/2, INSTALADO EM RAMAL DE DISTRIBUIÇÃO DE ÁGUA - FORNECIMENTO E INSTALAÇÃO. AF_12/2014</t>
  </si>
  <si>
    <t>89421</t>
  </si>
  <si>
    <t>UNIÃO, PVC, SOLDÁVEL, DN 20MM, INSTALADO EM RAMAL DE DISTRIBUIÇÃO DE ÁGUA - FORNECIMENTO E INSTALAÇÃO. AF_12/2014</t>
  </si>
  <si>
    <t>89422</t>
  </si>
  <si>
    <t>ADAPTADOR CURTO COM BOLSA E ROSCA PARA REGISTRO, PVC, SOLDÁVEL, DN 20MM X 1/2, INSTALADO EM RAMAL DE DISTRIBUIÇÃO DE ÁGUA - FORNECIMENTO E INSTALAÇÃO. AF_12/2014</t>
  </si>
  <si>
    <t>89423</t>
  </si>
  <si>
    <t>CURVA DE TRANSPOSIÇÃO, PVC, SOLDÁVEL, DN 20MM, INSTALADO EM RAMAL DE DISTRIBUIÇÃO DE ÁGUA   FORNECIMENTO E INSTALAÇÃO. AF_12/2014</t>
  </si>
  <si>
    <t>89424</t>
  </si>
  <si>
    <t>LUVA, PVC, SOLDÁVEL, DN 25MM, INSTALADO EM RAMAL DE DISTRIBUIÇÃO DE ÁGUA - FORNECIMENTO E INSTALAÇÃO. AF_12/2014</t>
  </si>
  <si>
    <t>3,42</t>
  </si>
  <si>
    <t>89425</t>
  </si>
  <si>
    <t>LUVA DE CORRER, PVC, SOLDÁVEL, DN 25MM, INSTALADO EM RAMAL DE DISTRIBUIÇÃO DE ÁGUA - FORNECIMENTO E INSTALAÇÃO. AF_12/2014</t>
  </si>
  <si>
    <t>10,30</t>
  </si>
  <si>
    <t>89426</t>
  </si>
  <si>
    <t>LUVA DE REDUÇÃO, PVC, SOLDÁVEL, DN 32MM X 25MM, INSTALADO EM RAMAL DE DISTRIBUIÇÃO DE ÁGUA - FORNECIMENTO E INSTALAÇÃO. AF_12/2014</t>
  </si>
  <si>
    <t>89427</t>
  </si>
  <si>
    <t>LUVA COM BUCHA DE LATÃO, PVC, SOLDÁVEL, DN 25MM X 3/4, INSTALADO EM RAMAL DE DISTRIBUIÇÃO DE ÁGUA - FORNECIMENTO E INSTALAÇÃO. AF_12/2014</t>
  </si>
  <si>
    <t>89428</t>
  </si>
  <si>
    <t>UNIÃO, PVC, SOLDÁVEL, DN 25MM, INSTALADO EM RAMAL DE DISTRIBUIÇÃO DE ÁGUA - FORNECIMENTO E INSTALAÇÃO. AF_12/2014</t>
  </si>
  <si>
    <t>89429</t>
  </si>
  <si>
    <t>ADAPTADOR CURTO COM BOLSA E ROSCA PARA REGISTRO, PVC, SOLDÁVEL, DN 25MM X 3/4, INSTALADO EM RAMAL DE DISTRIBUIÇÃO DE ÁGUA - FORNECIMENTO E INSTALAÇÃO. AF_12/2014</t>
  </si>
  <si>
    <t>3,73</t>
  </si>
  <si>
    <t>89430</t>
  </si>
  <si>
    <t>CURVA DE TRANSPOSIÇÃO, PVC, SOLDÁVEL, DN 25MM, INSTALADO EM RAMAL DE DISTRIBUIÇÃO DE ÁGUA   FORNECIMENTO E INSTALAÇÃO. AF_12/2014</t>
  </si>
  <si>
    <t>89431</t>
  </si>
  <si>
    <t>LUVA, PVC, SOLDÁVEL, DN 32MM, INSTALADO EM RAMAL DE DISTRIBUIÇÃO DE ÁGUA - FORNECIMENTO E INSTALAÇÃO. AF_12/2014</t>
  </si>
  <si>
    <t>89432</t>
  </si>
  <si>
    <t>LUVA DE CORRER, PVC, SOLDÁVEL, DN 32MM, INSTALADO EM RAMAL DE DISTRIBUIÇÃO DE ÁGUA   FORNECIMENTO E INSTALAÇÃO. AF_12/2014</t>
  </si>
  <si>
    <t>16,08</t>
  </si>
  <si>
    <t>89433</t>
  </si>
  <si>
    <t>LUVA DE REDUÇÃO, PVC, SOLDÁVEL, DN 40MM X 32MM, INSTALADO EM RAMAL DE DISTRIBUIÇÃO DE ÁGUA - FORNECIMENTO E INSTALAÇÃO. AF_12/2014</t>
  </si>
  <si>
    <t>5,87</t>
  </si>
  <si>
    <t>89434</t>
  </si>
  <si>
    <t>LUVA SOLDÁVEL E COM ROSCA, PVC, SOLDÁVEL, DN 32MM X 1, INSTALADO EM RAMAL DE DISTRIBUIÇÃO DE ÁGUA - FORNECIMENTO E INSTALAÇÃO. AF_12/2014</t>
  </si>
  <si>
    <t>89435</t>
  </si>
  <si>
    <t>UNIÃO, PVC, SOLDÁVEL, DN 32MM, INSTALADO EM RAMAL DE DISTRIBUIÇÃO DE ÁGUA - FORNECIMENTO E INSTALAÇÃO. AF_12/2014</t>
  </si>
  <si>
    <t>13,62</t>
  </si>
  <si>
    <t>89436</t>
  </si>
  <si>
    <t>ADAPTADOR CURTO COM BOLSA E ROSCA PARA REGISTRO, PVC, SOLDÁVEL, DN 32MM X 1, INSTALADO EM RAMAL DE DISTRIBUIÇÃO DE ÁGUA - FORNECIMENTO E INSTALAÇÃO. AF_12/2014</t>
  </si>
  <si>
    <t>5,15</t>
  </si>
  <si>
    <t>89437</t>
  </si>
  <si>
    <t>CURVA DE TRANSPOSIÇÃO, PVC, SOLDÁVEL, DN 32MM, INSTALADO EM RAMAL DE DISTRIBUIÇÃO DE ÁGUA   FORNECIMENTO E INSTALAÇÃO. AF_12/2014</t>
  </si>
  <si>
    <t>14,17</t>
  </si>
  <si>
    <t>89438</t>
  </si>
  <si>
    <t>TE, PVC, SOLDÁVEL, DN 20MM, INSTALADO EM RAMAL DE DISTRIBUIÇÃO DE ÁGUA - FORNECIMENTO E INSTALAÇÃO. AF_12/2014</t>
  </si>
  <si>
    <t>5,45</t>
  </si>
  <si>
    <t>89439</t>
  </si>
  <si>
    <t>TÊ SOLDÁVEL E COM ROSCA NA BOLSA CENTRAL, PVC, SOLDÁVEL, DN 20MM X 1/2, INSTALADO EM RAMAL DE DISTRIBUIÇÃO DE ÁGUA - FORNECIMENTO E INSTALAÇÃO. AF_12/2014</t>
  </si>
  <si>
    <t>89440</t>
  </si>
  <si>
    <t>TE, PVC, SOLDÁVEL, DN 25MM, INSTALADO EM RAMAL DE DISTRIBUIÇÃO DE ÁGUA - FORNECIMENTO E INSTALAÇÃO. AF_12/2014</t>
  </si>
  <si>
    <t>6,56</t>
  </si>
  <si>
    <t>89441</t>
  </si>
  <si>
    <t>TÊ COM BUCHA DE LATÃO NA BOLSA CENTRAL, PVC, SOLDÁVEL, DN 25MM X 1/2, INSTALADO EM RAMAL DE DISTRIBUIÇÃO DE ÁGUA - FORNECIMENTO E INSTALAÇÃO. AF_12/2014</t>
  </si>
  <si>
    <t>12,68</t>
  </si>
  <si>
    <t>89442</t>
  </si>
  <si>
    <t>TÊ DE REDUÇÃO, PVC, SOLDÁVEL, DN 25MM X 20MM, INSTALADO EM RAMAL DE DISTRIBUIÇÃO DE ÁGUA - FORNECIMENTO E INSTALAÇÃO. AF_12/2014</t>
  </si>
  <si>
    <t>7,85</t>
  </si>
  <si>
    <t>89443</t>
  </si>
  <si>
    <t>TE, PVC, SOLDÁVEL, DN 32MM, INSTALADO EM RAMAL DE DISTRIBUIÇÃO DE ÁGUA - FORNECIMENTO E INSTALAÇÃO. AF_12/2014</t>
  </si>
  <si>
    <t>9,16</t>
  </si>
  <si>
    <t>89444</t>
  </si>
  <si>
    <t>TÊ COM BUCHA DE LATÃO NA BOLSA CENTRAL, PVC, SOLDÁVEL, DN 32MM X 3/4, INSTALADO EM RAMAL DE DISTRIBUIÇÃO DE ÁGUA - FORNECIMENTO E INSTALAÇÃO. AF_12/2014</t>
  </si>
  <si>
    <t>18,95</t>
  </si>
  <si>
    <t>89445</t>
  </si>
  <si>
    <t>TÊ DE REDUÇÃO, PVC, SOLDÁVEL, DN 32MM X 25MM, INSTALADO EM RAMAL DE DISTRIBUIÇÃO DE ÁGUA - FORNECIMENTO E INSTALAÇÃO. AF_12/2014</t>
  </si>
  <si>
    <t>11,15</t>
  </si>
  <si>
    <t>89481</t>
  </si>
  <si>
    <t>JOELHO 90 GRAUS, PVC, SOLDÁVEL, DN 25MM, INSTALADO EM PRUMADA DE ÁGUA - FORNECIMENTO E INSTALAÇÃO. AF_12/2014</t>
  </si>
  <si>
    <t>3,46</t>
  </si>
  <si>
    <t>89485</t>
  </si>
  <si>
    <t>JOELHO 45 GRAUS, PVC, SOLDÁVEL, DN 25MM, INSTALADO EM PRUMADA DE ÁGUA - FORNECIMENTO E INSTALAÇÃO. AF_12/2014</t>
  </si>
  <si>
    <t>89489</t>
  </si>
  <si>
    <t>CURVA 90 GRAUS, PVC, SOLDÁVEL, DN 25MM, INSTALADO EM PRUMADA DE ÁGUA - FORNECIMENTO E INSTALAÇÃO. AF_12/2014</t>
  </si>
  <si>
    <t>5,16</t>
  </si>
  <si>
    <t>89490</t>
  </si>
  <si>
    <t>CURVA 45 GRAUS, PVC, SOLDÁVEL, DN 25MM, INSTALADO EM PRUMADA DE ÁGUA - FORNECIMENTO E INSTALAÇÃO. AF_12/2014</t>
  </si>
  <si>
    <t>4,71</t>
  </si>
  <si>
    <t>89492</t>
  </si>
  <si>
    <t>JOELHO 90 GRAUS, PVC, SOLDÁVEL, DN 32MM, INSTALADO EM PRUMADA DE ÁGUA - FORNECIMENTO E INSTALAÇÃO. AF_12/2014</t>
  </si>
  <si>
    <t>89493</t>
  </si>
  <si>
    <t>JOELHO 45 GRAUS, PVC, SOLDÁVEL, DN 32MM, INSTALADO EM PRUMADA DE ÁGUA - FORNECIMENTO E INSTALAÇÃO. AF_12/2014</t>
  </si>
  <si>
    <t>89494</t>
  </si>
  <si>
    <t>CURVA 90 GRAUS, PVC, SOLDÁVEL, DN 32MM, INSTALADO EM PRUMADA DE ÁGUA - FORNECIMENTO E INSTALAÇÃO. AF_12/2014</t>
  </si>
  <si>
    <t>89496</t>
  </si>
  <si>
    <t>CURVA 45 GRAUS, PVC, SOLDÁVEL, DN 32MM, INSTALADO EM PRUMADA DE ÁGUA - FORNECIMENTO E INSTALAÇÃO. AF_12/2014</t>
  </si>
  <si>
    <t>89497</t>
  </si>
  <si>
    <t>JOELHO 90 GRAUS, PVC, SOLDÁVEL, DN 40MM, INSTALADO EM PRUMADA DE ÁGUA - FORNECIMENTO E INSTALAÇÃO. AF_12/2014</t>
  </si>
  <si>
    <t>7,99</t>
  </si>
  <si>
    <t>89498</t>
  </si>
  <si>
    <t>JOELHO 45 GRAUS, PVC, SOLDÁVEL, DN 40MM, INSTALADO EM PRUMADA DE ÁGUA - FORNECIMENTO E INSTALAÇÃO. AF_12/2014</t>
  </si>
  <si>
    <t>89499</t>
  </si>
  <si>
    <t>CURVA 90 GRAUS, PVC, SOLDÁVEL, DN 40MM, INSTALADO EM PRUMADA DE ÁGUA - FORNECIMENTO E INSTALAÇÃO. AF_12/2014</t>
  </si>
  <si>
    <t>89500</t>
  </si>
  <si>
    <t>CURVA 45 GRAUS, PVC, SOLDÁVEL, DN 40MM, INSTALADO EM PRUMADA DE ÁGUA - FORNECIMENTO E INSTALAÇÃO. AF_12/2014</t>
  </si>
  <si>
    <t>89501</t>
  </si>
  <si>
    <t>JOELHO 90 GRAUS, PVC, SOLDÁVEL, DN 50MM, INSTALADO EM PRUMADA DE ÁGUA - FORNECIMENTO E INSTALAÇÃO. AF_12/2014</t>
  </si>
  <si>
    <t>9,63</t>
  </si>
  <si>
    <t>89502</t>
  </si>
  <si>
    <t>JOELHO 45 GRAUS, PVC, SOLDÁVEL, DN 50MM, INSTALADO EM PRUMADA DE ÁGUA - FORNECIMENTO E INSTALAÇÃO. AF_12/2014</t>
  </si>
  <si>
    <t>89503</t>
  </si>
  <si>
    <t>CURVA 90 GRAUS, PVC, SOLDÁVEL, DN 50MM, INSTALADO EM PRUMADA DE ÁGUA - FORNECIMENTO E INSTALAÇÃO. AF_12/2014</t>
  </si>
  <si>
    <t>89504</t>
  </si>
  <si>
    <t>CURVA 45 GRAUS, PVC, SOLDÁVEL, DN 50MM, INSTALADO EM PRUMADA DE ÁGUA - FORNECIMENTO E INSTALAÇÃO. AF_12/2014</t>
  </si>
  <si>
    <t>13,42</t>
  </si>
  <si>
    <t>89505</t>
  </si>
  <si>
    <t>JOELHO 90 GRAUS, PVC, SOLDÁVEL, DN 60MM, INSTALADO EM PRUMADA DE ÁGUA - FORNECIMENTO E INSTALAÇÃO. AF_12/2014</t>
  </si>
  <si>
    <t>24,97</t>
  </si>
  <si>
    <t>89506</t>
  </si>
  <si>
    <t>JOELHO 45 GRAUS, PVC, SOLDÁVEL, DN 60MM, INSTALADO EM PRUMADA DE ÁGUA - FORNECIMENTO E INSTALAÇÃO. AF_12/2014</t>
  </si>
  <si>
    <t>24,33</t>
  </si>
  <si>
    <t>89507</t>
  </si>
  <si>
    <t>CURVA 90 GRAUS, PVC, SOLDÁVEL, DN 60MM, INSTALADO EM PRUMADA DE ÁGUA - FORNECIMENTO E INSTALAÇÃO. AF_12/2014</t>
  </si>
  <si>
    <t>89510</t>
  </si>
  <si>
    <t>CURVA 45 GRAUS, PVC, SOLDÁVEL, DN 60MM, INSTALADO EM PRUMADA DE ÁGUA - FORNECIMENTO E INSTALAÇÃO. AF_12/2014</t>
  </si>
  <si>
    <t>89513</t>
  </si>
  <si>
    <t>JOELHO 90 GRAUS, PVC, SOLDÁVEL, DN 75MM, INSTALADO EM PRUMADA DE ÁGUA - FORNECIMENTO E INSTALAÇÃO. AF_12/2014</t>
  </si>
  <si>
    <t>89514</t>
  </si>
  <si>
    <t>JOELHO 90 GRAUS, PVC, SERIE R, ÁGUA PLUVIAL, DN 40 MM, JUNTA SOLDÁVEL, FORNECIDO E INSTALADO EM RAMAL DE ENCAMINHAMENTO. AF_12/2014</t>
  </si>
  <si>
    <t>89515</t>
  </si>
  <si>
    <t>JOELHO 45 GRAUS, PVC, SOLDÁVEL, DN 75MM, INSTALADO EM PRUMADA DE ÁGUA - FORNECIMENTO E INSTALAÇÃO. AF_12/2014</t>
  </si>
  <si>
    <t>51,47</t>
  </si>
  <si>
    <t>89516</t>
  </si>
  <si>
    <t>JOELHO 45 GRAUS, PVC, SERIE R, ÁGUA PLUVIAL, DN 40 MM, JUNTA SOLDÁVEL, FORNECIDO E INSTALADO EM RAMAL DE ENCAMINHAMENTO. AF_12/2014</t>
  </si>
  <si>
    <t>89517</t>
  </si>
  <si>
    <t>CURVA 90 GRAUS, PVC, SOLDÁVEL, DN 75MM, INSTALADO EM PRUMADA DE ÁGUA - FORNECIMENTO E INSTALAÇÃO. AF_12/2014</t>
  </si>
  <si>
    <t>45,92</t>
  </si>
  <si>
    <t>89518</t>
  </si>
  <si>
    <t>JOELHO 90 GRAUS, PVC, SERIE R, ÁGUA PLUVIAL, DN 50 MM, JUNTA ELÁSTICA, FORNECIDO E INSTALADO EM RAMAL DE ENCAMINHAMENTO. AF_12/2014</t>
  </si>
  <si>
    <t>89519</t>
  </si>
  <si>
    <t>CURVA 45 GRAUS, PVC, SOLDÁVEL, DN 75MM, INSTALADO EM PRUMADA DE ÁGUA - FORNECIMENTO E INSTALAÇÃO. AF_12/2014</t>
  </si>
  <si>
    <t>89520</t>
  </si>
  <si>
    <t>JOELHO 45 GRAUS, PVC, SERIE R, ÁGUA PLUVIAL, DN 50 MM, JUNTA ELÁSTICA, FORNECIDO E INSTALADO EM RAMAL DE ENCAMINHAMENTO. AF_12/2014</t>
  </si>
  <si>
    <t>8,45</t>
  </si>
  <si>
    <t>89521</t>
  </si>
  <si>
    <t>JOELHO 90 GRAUS, PVC, SOLDÁVEL, DN 85MM, INSTALADO EM PRUMADA DE ÁGUA - FORNECIMENTO E INSTALAÇÃO. AF_12/2014</t>
  </si>
  <si>
    <t>74,91</t>
  </si>
  <si>
    <t>89522</t>
  </si>
  <si>
    <t>JOELHO 90 GRAUS, PVC, SERIE R, ÁGUA PLUVIAL, DN 75 MM, JUNTA ELÁSTICA, FORNECIDO E INSTALADO EM RAMAL DE ENCAMINHAMENTO. AF_12/2014</t>
  </si>
  <si>
    <t>18,82</t>
  </si>
  <si>
    <t>89523</t>
  </si>
  <si>
    <t>JOELHO 45 GRAUS, PVC, SOLDÁVEL, DN 85MM, INSTALADO EM PRUMADA DE ÁGUA - FORNECIMENTO E INSTALAÇÃO. AF_12/2014</t>
  </si>
  <si>
    <t>58,33</t>
  </si>
  <si>
    <t>89524</t>
  </si>
  <si>
    <t>JOELHO 45 GRAUS, PVC, SERIE R, ÁGUA PLUVIAL, DN 75 MM, JUNTA ELÁSTICA, FORNECIDO E INSTALADO EM RAMAL DE ENCAMINHAMENTO. AF_12/2014</t>
  </si>
  <si>
    <t>18,37</t>
  </si>
  <si>
    <t>89525</t>
  </si>
  <si>
    <t>CURVA 90 GRAUS, PVC, SOLDÁVEL, DN 85MM, INSTALADO EM PRUMADA DE ÁGUA - FORNECIMENTO E INSTALAÇÃO. AF_12/2014</t>
  </si>
  <si>
    <t>54,52</t>
  </si>
  <si>
    <t>89526</t>
  </si>
  <si>
    <t>CURVA 87 GRAUS E 30 MINUTOS, PVC, SERIE R, ÁGUA PLUVIAL, DN 75 MM, JUNTA ELÁSTICA, FORNECIDO E INSTALADO EM RAMAL DE ENCAMINHAMENTO. AF_12/2014</t>
  </si>
  <si>
    <t>23,01</t>
  </si>
  <si>
    <t>89527</t>
  </si>
  <si>
    <t>CURVA 45 GRAUS, PVC, SOLDÁVEL, DN 85MM, INSTALADO EM PRUMADA DE ÁGUA - FORNECIMENTO E INSTALAÇÃO. AF_12/2014</t>
  </si>
  <si>
    <t>42,43</t>
  </si>
  <si>
    <t>89528</t>
  </si>
  <si>
    <t>LUVA, PVC, SOLDÁVEL, DN 25MM, INSTALADO EM PRUMADA DE ÁGUA - FORNECIMENTO E INSTALAÇÃO. AF_12/2014</t>
  </si>
  <si>
    <t>89529</t>
  </si>
  <si>
    <t>JOELHO 90 GRAUS, PVC, SERIE R, ÁGUA PLUVIAL, DN 100 MM, JUNTA ELÁSTICA, FORNECIDO E INSTALADO EM RAMAL DE ENCAMINHAMENTO. AF_12/2014</t>
  </si>
  <si>
    <t>29,07</t>
  </si>
  <si>
    <t>89530</t>
  </si>
  <si>
    <t>LUVA DE CORRER, PVC, SOLDÁVEL, DN 25MM, INSTALADO EM PRUMADA DE ÁGUA - FORNECIMENTO E INSTALAÇÃO. AF_12/2014</t>
  </si>
  <si>
    <t>9,48</t>
  </si>
  <si>
    <t>89531</t>
  </si>
  <si>
    <t>JOELHO 45 GRAUS, PVC, SERIE R, ÁGUA PLUVIAL, DN 100 MM, JUNTA ELÁSTICA, FORNECIDO E INSTALADO EM RAMAL DE ENCAMINHAMENTO. AF_12/2014</t>
  </si>
  <si>
    <t>24,96</t>
  </si>
  <si>
    <t>89532</t>
  </si>
  <si>
    <t>LUVA DE REDUÇÃO, PVC, SOLDÁVEL, DN 32MM X 25MM, INSTALADO EM PRUMADA DE ÁGUA - FORNECIMENTO E INSTALAÇÃO. AF_12/2014</t>
  </si>
  <si>
    <t>3,98</t>
  </si>
  <si>
    <t>89533</t>
  </si>
  <si>
    <t>JOELHO 45 GRAUS PARA PÉ DE COLUNA, PVC, SERIE R, ÁGUA PLUVIAL, DN 100 MM, JUNTA ELÁSTICA, FORNECIDO E INSTALADO EM RAMAL DE ENCAMINHAMENTO. AF_12/2014</t>
  </si>
  <si>
    <t>89534</t>
  </si>
  <si>
    <t>LUVA SOLDÁVEL E COM ROSCA, PVC, SOLDÁVEL, DN 25MM X 3/4, INSTALADO EM PRUMADA DE ÁGUA - FORNECIMENTO E INSTALAÇÃO. AF_12/2014</t>
  </si>
  <si>
    <t>89535</t>
  </si>
  <si>
    <t>CURVA 87 GRAUS E 30 MINUTOS, PVC, SERIE R, ÁGUA PLUVIAL, DN 100 MM, JUNTA ELÁSTICA, FORNECIDO E INSTALADO EM RAMAL DE ENCAMINHAMENTO. AF_12/2014</t>
  </si>
  <si>
    <t>37,43</t>
  </si>
  <si>
    <t>89536</t>
  </si>
  <si>
    <t>UNIÃO, PVC, SOLDÁVEL, DN 25MM, INSTALADO EM PRUMADA DE ÁGUA - FORNECIMENTO E INSTALAÇÃO. AF_12/2014</t>
  </si>
  <si>
    <t>89538</t>
  </si>
  <si>
    <t>ADAPTADOR CURTO COM BOLSA E ROSCA PARA REGISTRO, PVC, SOLDÁVEL, DN 25MM X 3/4, INSTALADO EM PRUMADA DE ÁGUA - FORNECIMENTO E INSTALAÇÃO. AF_12/2014</t>
  </si>
  <si>
    <t>89540</t>
  </si>
  <si>
    <t>CURVA DE TRANSPOSIÇÃO, PVC, SOLDÁVEL, DN 25MM, INSTALADO EM PRUMADA DE ÁGUA  - FORNECIMENTO E INSTALAÇÃO. AF_12/2014</t>
  </si>
  <si>
    <t>6,21</t>
  </si>
  <si>
    <t>89541</t>
  </si>
  <si>
    <t>LUVA, PVC, SOLDÁVEL, DN 32MM, INSTALADO EM PRUMADA DE ÁGUA - FORNECIMENTO E INSTALAÇÃO. AF_12/2014</t>
  </si>
  <si>
    <t>3,69</t>
  </si>
  <si>
    <t>89542</t>
  </si>
  <si>
    <t>LUVA DE CORRER, PVC, SOLDÁVEL, DN 32MM, INSTALADO EM PRUMADA DE ÁGUA - FORNECIMENTO E INSTALAÇÃO. AF_12/2014</t>
  </si>
  <si>
    <t>15,16</t>
  </si>
  <si>
    <t>89544</t>
  </si>
  <si>
    <t>LUVA SIMPLES, PVC, SERIE R, ÁGUA PLUVIAL, DN 40 MM, JUNTA SOLDÁVEL, FORNECIDO E INSTALADO EM RAMAL DE ENCAMINHAMENTO. AF_12/2014</t>
  </si>
  <si>
    <t>89545</t>
  </si>
  <si>
    <t>LUVA SIMPLES, PVC, SERIE R, ÁGUA PLUVIAL, DN 50 MM, JUNTA ELÁSTICA, FORNECIDO E INSTALADO EM RAMAL DE ENCAMINHAMENTO. AF_12/2014</t>
  </si>
  <si>
    <t>89546</t>
  </si>
  <si>
    <t>BUCHA DE REDUÇÃO LONGA, PVC, SERIE R, ÁGUA PLUVIAL, DN 50 X 40 MM, JUNTA ELÁSTICA, FORNECIDO E INSTALADO EM RAMAL DE ENCAMINHAMENTO. AF_12/2014</t>
  </si>
  <si>
    <t>6,48</t>
  </si>
  <si>
    <t>89547</t>
  </si>
  <si>
    <t>LUVA SIMPLES, PVC, SERIE R, ÁGUA PLUVIAL, DN 75 MM, JUNTA ELÁSTICA, FORNECIDO E INSTALADO EM RAMAL DE ENCAMINHAMENTO. AF_12/2014</t>
  </si>
  <si>
    <t>89548</t>
  </si>
  <si>
    <t>LUVA DE CORRER, PVC, SERIE R, ÁGUA PLUVIAL, DN 75 MM, JUNTA ELÁSTICA, FORNECIDO E INSTALADO EM RAMAL DE ENCAMINHAMENTO. AF_12/2014</t>
  </si>
  <si>
    <t>13,79</t>
  </si>
  <si>
    <t>89549</t>
  </si>
  <si>
    <t>REDUÇÃO EXCÊNTRICA, PVC, SERIE R, ÁGUA PLUVIAL, DN 75 X 50 MM, JUNTA ELÁSTICA, FORNECIDO E INSTALADO EM RAMAL DE ENCAMINHAMENTO. AF_12/2014</t>
  </si>
  <si>
    <t>89550</t>
  </si>
  <si>
    <t>TÊ DE INSPEÇÃO, PVC, SERIE R, ÁGUA PLUVIAL, DN 75 MM, JUNTA ELÁSTICA, FORNECIDO E INSTALADO EM RAMAL DE ENCAMINHAMENTO. AF_12/2014</t>
  </si>
  <si>
    <t>28,05</t>
  </si>
  <si>
    <t>89551</t>
  </si>
  <si>
    <t>LUVA SOLDÁVEL E COM ROSCA, PVC, SOLDÁVEL, DN 32MM X 1, INSTALADO EM PRUMADA DE ÁGUA - FORNECIMENTO E INSTALAÇÃO. AF_12/2014</t>
  </si>
  <si>
    <t>5,50</t>
  </si>
  <si>
    <t>89552</t>
  </si>
  <si>
    <t>UNIÃO, PVC, SOLDÁVEL, DN 32MM, INSTALADO EM PRUMADA DE ÁGUA - FORNECIMENTO E INSTALAÇÃO. AF_12/2014</t>
  </si>
  <si>
    <t>89553</t>
  </si>
  <si>
    <t>ADAPTADOR CURTO COM BOLSA E ROSCA PARA REGISTRO, PVC, SOLDÁVEL, DN 32MM X 1, INSTALADO EM PRUMADA DE ÁGUA - FORNECIMENTO E INSTALAÇÃO. AF_12/2014</t>
  </si>
  <si>
    <t>89554</t>
  </si>
  <si>
    <t>LUVA SIMPLES, PVC, SERIE R, ÁGUA PLUVIAL, DN 100 MM, JUNTA ELÁSTICA, FORNECIDO E INSTALADO EM RAMAL DE ENCAMINHAMENTO. AF_12/2014</t>
  </si>
  <si>
    <t>89555</t>
  </si>
  <si>
    <t>CURVA DE TRANSPOSIÇÃO, PVC, SOLDÁVEL, DN 32MM, INSTALADO EM PRUMADA DE ÁGUA   FORNECIMENTO E INSTALAÇÃO. AF_12/2014</t>
  </si>
  <si>
    <t>13,25</t>
  </si>
  <si>
    <t>89556</t>
  </si>
  <si>
    <t>LUVA DE CORRER, PVC, SERIE R, ÁGUA PLUVIAL, DN 100 MM, JUNTA ELÁSTICA, FORNECIDO E INSTALADO EM RAMAL DE ENCAMINHAMENTO. AF_12/2014</t>
  </si>
  <si>
    <t>22,07</t>
  </si>
  <si>
    <t>89557</t>
  </si>
  <si>
    <t>REDUÇÃO EXCÊNTRICA, PVC, SERIE R, ÁGUA PLUVIAL, DN 100 X 75 MM, JUNTA ELÁSTICA, FORNECIDO E INSTALADO EM RAMAL DE ENCAMINHAMENTO. AF_12/2014</t>
  </si>
  <si>
    <t>89558</t>
  </si>
  <si>
    <t>LUVA, PVC, SOLDÁVEL, DN 40MM, INSTALADO EM PRUMADA DE ÁGUA - FORNECIMENTO E INSTALAÇÃO. AF_12/2014</t>
  </si>
  <si>
    <t>89559</t>
  </si>
  <si>
    <t>TÊ DE INSPEÇÃO, PVC, SERIE R, ÁGUA PLUVIAL, DN 100 MM, JUNTA ELÁSTICA, FORNECIDO E INSTALADO EM RAMAL DE ENCAMINHAMENTO. AF_12/2014</t>
  </si>
  <si>
    <t>37,70</t>
  </si>
  <si>
    <t>89561</t>
  </si>
  <si>
    <t>JUNÇÃO SIMPLES, PVC, SERIE R, ÁGUA PLUVIAL, DN 40 MM, JUNTA SOLDÁVEL, FORNECIDO E INSTALADO EM RAMAL DE ENCAMINHAMENTO. AF_12/2014</t>
  </si>
  <si>
    <t>89562</t>
  </si>
  <si>
    <t>LUVA DE REDUÇÃO, PVC, SOLDÁVEL, DN 40MM X 32MM, INSTALADO EM PRUMADA DE ÁGUA - FORNECIMENTO E INSTALAÇÃO. AF_12/2014</t>
  </si>
  <si>
    <t>5,56</t>
  </si>
  <si>
    <t>89563</t>
  </si>
  <si>
    <t>JUNÇÃO SIMPLES, PVC, SERIE R, ÁGUA PLUVIAL, DN 50 MM, JUNTA ELÁSTICA, FORNECIDO E INSTALADO EM RAMAL DE ENCAMINHAMENTO. AF_12/2014</t>
  </si>
  <si>
    <t>15,62</t>
  </si>
  <si>
    <t>89564</t>
  </si>
  <si>
    <t>LUVA COM ROSCA, PVC, SOLDÁVEL, DN 40MM X 1.1/4, INSTALADO EM PRUMADA DE ÁGUA - FORNECIMENTO E INSTALAÇÃO. AF_12/2014</t>
  </si>
  <si>
    <t>89565</t>
  </si>
  <si>
    <t>JUNÇÃO SIMPLES, PVC, SERIE R, ÁGUA PLUVIAL, DN 75 X 75 MM, JUNTA ELÁSTICA, FORNECIDO E INSTALADO EM RAMAL DE ENCAMINHAMENTO. AF_12/2014</t>
  </si>
  <si>
    <t>34,05</t>
  </si>
  <si>
    <t>89566</t>
  </si>
  <si>
    <t>TÊ, PVC, SERIE R, ÁGUA PLUVIAL, DN 75 MM, JUNTA ELÁSTICA, FORNECIDO E INSTALADO EM RAMAL DE ENCAMINHAMENTO. AF_12/2014</t>
  </si>
  <si>
    <t>28,60</t>
  </si>
  <si>
    <t>89567</t>
  </si>
  <si>
    <t>JUNÇÃO SIMPLES, PVC, SERIE R, ÁGUA PLUVIAL, DN 100 X 100 MM, JUNTA ELÁSTICA, FORNECIDO E INSTALADO EM RAMAL DE ENCAMINHAMENTO. AF_12/2014</t>
  </si>
  <si>
    <t>50,94</t>
  </si>
  <si>
    <t>89568</t>
  </si>
  <si>
    <t>UNIÃO, PVC, SOLDÁVEL, DN 40MM, INSTALADO EM PRUMADA DE ÁGUA - FORNECIMENTO E INSTALAÇÃO. AF_12/2014</t>
  </si>
  <si>
    <t>22,91</t>
  </si>
  <si>
    <t>89569</t>
  </si>
  <si>
    <t>JUNÇÃO SIMPLES, PVC, SERIE R, ÁGUA PLUVIAL, DN 100 X 75 MM, JUNTA ELÁSTICA, FORNECIDO E INSTALADO EM RAMAL DE ENCAMINHAMENTO. AF_12/2014</t>
  </si>
  <si>
    <t>49,33</t>
  </si>
  <si>
    <t>89570</t>
  </si>
  <si>
    <t>ADAPTADOR CURTO COM BOLSA E ROSCA PARA REGISTRO, PVC, SOLDÁVEL, DN 40MM X 1.1/2, INSTALADO EM PRUMADA DE ÁGUA - FORNECIMENTO E INSTALAÇÃO. AF_12/2014</t>
  </si>
  <si>
    <t>7,00</t>
  </si>
  <si>
    <t>89571</t>
  </si>
  <si>
    <t>TÊ, PVC, SERIE R, ÁGUA PLUVIAL, DN 100 X 100 MM, JUNTA ELÁSTICA, FORNECIDO E INSTALADO EM RAMAL DE ENCAMINHAMENTO. AF_12/2014</t>
  </si>
  <si>
    <t>45,45</t>
  </si>
  <si>
    <t>89572</t>
  </si>
  <si>
    <t>ADAPTADOR CURTO COM BOLSA E ROSCA PARA REGISTRO, PVC, SOLDÁVEL, DN 40MM X 1.1/4, INSTALADO EM PRUMADA DE ÁGUA - FORNECIMENTO E INSTALAÇÃO. AF_12/2014</t>
  </si>
  <si>
    <t>6,11</t>
  </si>
  <si>
    <t>89573</t>
  </si>
  <si>
    <t>TÊ, PVC, SERIE R, ÁGUA PLUVIAL, DN 100 X 75 MM, JUNTA ELÁSTICA, FORNECIDO E INSTALADO EM RAMAL DE ENCAMINHAMENTO. AF_12/2014</t>
  </si>
  <si>
    <t>36,21</t>
  </si>
  <si>
    <t>89574</t>
  </si>
  <si>
    <t>JUNÇÃO DUPLA, PVC, SERIE R, ÁGUA PLUVIAL, DN 100 X 100 X 100 MM, JUNTA ELÁSTICA, FORNECIDO E INSTALADO EM RAMAL DE ENCAMINHAMENTO. AF_12/2014</t>
  </si>
  <si>
    <t>66,08</t>
  </si>
  <si>
    <t>89575</t>
  </si>
  <si>
    <t>LUVA, PVC, SOLDÁVEL, DN 50MM, INSTALADO EM PRUMADA DE ÁGUA - FORNECIMENTO E INSTALAÇÃO. AF_12/2014</t>
  </si>
  <si>
    <t>6,99</t>
  </si>
  <si>
    <t>89577</t>
  </si>
  <si>
    <t>LUVA DE CORRER, PVC, SOLDÁVEL, DN 50MM, INSTALADO EM PRUMADA DE ÁGUA - FORNECIMENTO E INSTALAÇÃO. AF_12/2014</t>
  </si>
  <si>
    <t>21,09</t>
  </si>
  <si>
    <t>89579</t>
  </si>
  <si>
    <t>LUVA DE REDUÇÃO, PVC, SOLDÁVEL, DN 50MM X 25MM, INSTALADO EM PRUMADA DE ÁGUA   FORNECIMENTO E INSTALAÇÃO. AF_12/2014</t>
  </si>
  <si>
    <t>6,91</t>
  </si>
  <si>
    <t>89581</t>
  </si>
  <si>
    <t>JOELHO 90 GRAUS, PVC, SERIE R, ÁGUA PLUVIAL, DN 75 MM, JUNTA ELÁSTICA, FORNECIDO E INSTALADO EM CONDUTORES VERTICAIS DE ÁGUAS PLUVIAIS. AF_12/2014</t>
  </si>
  <si>
    <t>17,21</t>
  </si>
  <si>
    <t>89582</t>
  </si>
  <si>
    <t>JOELHO 45 GRAUS, PVC, SERIE R, ÁGUA PLUVIAL, DN 75 MM, JUNTA ELÁSTICA, FORNECIDO E INSTALADO EM CONDUTORES VERTICAIS DE ÁGUAS PLUVIAIS. AF_12/2014</t>
  </si>
  <si>
    <t>16,76</t>
  </si>
  <si>
    <t>89583</t>
  </si>
  <si>
    <t>CURVA 87 GRAUS E 30 MINUTOS, PVC, SERIE R, ÁGUA PLUVIAL, DN 75 MM, JUNTA ELÁSTICA, FORNECIDO E INSTALADO EM CONDUTORES VERTICAIS DE ÁGUAS PLUVIAIS. AF_12/2014</t>
  </si>
  <si>
    <t>21,40</t>
  </si>
  <si>
    <t>89584</t>
  </si>
  <si>
    <t>JOELHO 90 GRAUS, PVC, SERIE R, ÁGUA PLUVIAL, DN 100 MM, JUNTA ELÁSTICA, FORNECIDO E INSTALADO EM CONDUTORES VERTICAIS DE ÁGUAS PLUVIAIS. AF_12/2014</t>
  </si>
  <si>
    <t>89585</t>
  </si>
  <si>
    <t>JOELHO 45 GRAUS, PVC, SERIE R, ÁGUA PLUVIAL, DN 100 MM, JUNTA ELÁSTICA, FORNECIDO E INSTALADO EM CONDUTORES VERTICAIS DE ÁGUAS PLUVIAIS. AF_12/2014</t>
  </si>
  <si>
    <t>89586</t>
  </si>
  <si>
    <t>JOELHO 45 GRAUS PARA PÉ DE COLUNA, PVC, SERIE R, ÁGUA PLUVIAL, DN 100 MM, JUNTA ELÁSTICA, FORNECIDO E INSTALADO EM CONDUTORES VERTICAIS DE ÁGUAS PLUVIAIS. AF_12/2014</t>
  </si>
  <si>
    <t>89587</t>
  </si>
  <si>
    <t>CURVA 87 GRAUS E 30 MINUTOS, PVC, SERIE R, ÁGUA PLUVIAL, DN 100 MM, JUNTA ELÁSTICA, FORNECIDO E INSTALADO EM CONDUTORES VERTICAIS DE ÁGUAS PLUVIAIS. AF_12/2014</t>
  </si>
  <si>
    <t>35,84</t>
  </si>
  <si>
    <t>89590</t>
  </si>
  <si>
    <t>JOELHO 90 GRAUS, PVC, SERIE R, ÁGUA PLUVIAL, DN 150 MM, JUNTA ELÁSTICA, FORNECIDO E INSTALADO EM CONDUTORES VERTICAIS DE ÁGUAS PLUVIAIS. AF_12/2014</t>
  </si>
  <si>
    <t>84,44</t>
  </si>
  <si>
    <t>89591</t>
  </si>
  <si>
    <t>JOELHO 45 GRAUS, PVC, SERIE R, ÁGUA PLUVIAL, DN 150 MM, JUNTA ELÁSTICA, FORNECIDO E INSTALADO EM CONDUTORES VERTICAIS DE ÁGUAS PLUVIAIS. AF_12/2014</t>
  </si>
  <si>
    <t>69,07</t>
  </si>
  <si>
    <t>89592</t>
  </si>
  <si>
    <t>CURVA 87 GRAUS E 30 MINUTOS, PVC, SERIE R, ÁGUA PLUVIAL, DN 150 MM, JUNTA ELÁSTICA, FORNECIDO E INSTALADO EM CONDUTORES VERTICAIS DE ÁGUAS PLUVIAIS. AF_12/2014</t>
  </si>
  <si>
    <t>227,41</t>
  </si>
  <si>
    <t>89593</t>
  </si>
  <si>
    <t>LUVA COM ROSCA, PVC, SOLDÁVEL, DN 50MM X 1.1/2, INSTALADO EM PRUMADA DE ÁGUA - FORNECIMENTO E INSTALAÇÃO. AF_12/2014</t>
  </si>
  <si>
    <t>15,09</t>
  </si>
  <si>
    <t>89594</t>
  </si>
  <si>
    <t>UNIÃO, PVC, SOLDÁVEL, DN 50MM, INSTALADO EM PRUMADA DE ÁGUA - FORNECIMENTO E INSTALAÇÃO. AF_12/2014</t>
  </si>
  <si>
    <t>89595</t>
  </si>
  <si>
    <t>ADAPTADOR CURTO COM BOLSA E ROSCA PARA REGISTRO, PVC, SOLDÁVEL, DN 50MM X 1.1/4, INSTALADO EM PRUMADA DE ÁGUA - FORNECIMENTO E INSTALAÇÃO. AF_12/2014</t>
  </si>
  <si>
    <t>10,76</t>
  </si>
  <si>
    <t>89596</t>
  </si>
  <si>
    <t>ADAPTADOR CURTO COM BOLSA E ROSCA PARA REGISTRO, PVC, SOLDÁVEL, DN 50MM X 1.1/2, INSTALADO EM PRUMADA DE ÁGUA - FORNECIMENTO E INSTALAÇÃO. AF_12/2014</t>
  </si>
  <si>
    <t>89597</t>
  </si>
  <si>
    <t>LUVA, PVC, SOLDÁVEL, DN 60MM, INSTALADO EM PRUMADA DE ÁGUA - FORNECIMENTO E INSTALAÇÃO. AF_12/2014</t>
  </si>
  <si>
    <t>89598</t>
  </si>
  <si>
    <t>LUVA DE CORRER, PVC, SOLDÁVEL, DN 60MM, INSTALADO EM PRUMADA DE ÁGUA   FORNECIMENTO E INSTALAÇÃO. AF_12/2014</t>
  </si>
  <si>
    <t>27,68</t>
  </si>
  <si>
    <t>89599</t>
  </si>
  <si>
    <t>LUVA SIMPLES, PVC, SERIE R, ÁGUA PLUVIAL, DN 75 MM, JUNTA ELÁSTICA, FORNECIDO E INSTALADO EM CONDUTORES VERTICAIS DE ÁGUAS PLUVIAIS. AF_12/2014</t>
  </si>
  <si>
    <t>11,23</t>
  </si>
  <si>
    <t>89600</t>
  </si>
  <si>
    <t>LUVA DE CORRER, PVC, SERIE R, ÁGUA PLUVIAL, DN 75 MM, JUNTA ELÁSTICA, FORNECIDO E INSTALADO EM CONDUTORES VERTICAIS DE ÁGUAS PLUVIAIS. AF_12/2014</t>
  </si>
  <si>
    <t>12,60</t>
  </si>
  <si>
    <t>89605</t>
  </si>
  <si>
    <t>LUVA DE REDUÇÃO, PVC, SOLDÁVEL, DN 60MM X 50MM, INSTALADO EM PRUMADA DE ÁGUA - FORNECIMENTO E INSTALAÇÃO. AF_12/2014</t>
  </si>
  <si>
    <t>11,56</t>
  </si>
  <si>
    <t>89609</t>
  </si>
  <si>
    <t>UNIÃO, PVC, SOLDÁVEL, DN 60MM, INSTALADO EM PRUMADA DE ÁGUA - FORNECIMENTO E INSTALAÇÃO. AF_12/2014</t>
  </si>
  <si>
    <t>58,73</t>
  </si>
  <si>
    <t>89610</t>
  </si>
  <si>
    <t>ADAPTADOR CURTO COM BOLSA E ROSCA PARA REGISTRO, PVC, SOLDÁVEL, DN 60MM X 2, INSTALADO EM PRUMADA DE ÁGUA - FORNECIMENTO E INSTALAÇÃO. AF_12/2014</t>
  </si>
  <si>
    <t>14,21</t>
  </si>
  <si>
    <t>89611</t>
  </si>
  <si>
    <t>LUVA, PVC, SOLDÁVEL, DN 75MM, INSTALADO EM PRUMADA DE ÁGUA - FORNECIMENTO E INSTALAÇÃO. AF_12/2014</t>
  </si>
  <si>
    <t>89612</t>
  </si>
  <si>
    <t>UNIÃO, PVC, SOLDÁVEL, DN 75MM, INSTALADO EM PRUMADA DE ÁGUA - FORNECIMENTO E INSTALAÇÃO. AF_12/2014</t>
  </si>
  <si>
    <t>118,44</t>
  </si>
  <si>
    <t>89613</t>
  </si>
  <si>
    <t>ADAPTADOR CURTO COM BOLSA E ROSCA PARA REGISTRO, PVC, SOLDÁVEL, DN 75MM X 2.1/2, INSTALADO EM PRUMADA DE ÁGUA - FORNECIMENTO E INSTALAÇÃO. AF_12/2014</t>
  </si>
  <si>
    <t>22,75</t>
  </si>
  <si>
    <t>89614</t>
  </si>
  <si>
    <t>LUVA, PVC, SOLDÁVEL, DN 85MM, INSTALADO EM PRUMADA DE ÁGUA - FORNECIMENTO E INSTALAÇÃO. AF_12/2014</t>
  </si>
  <si>
    <t>33,73</t>
  </si>
  <si>
    <t>89615</t>
  </si>
  <si>
    <t>UNIÃO, PVC, SOLDÁVEL, DN 85MM, INSTALADO EM PRUMADA DE ÁGUA - FORNECIMENTO E INSTALAÇÃO. AF_12/2014</t>
  </si>
  <si>
    <t>173,30</t>
  </si>
  <si>
    <t>89616</t>
  </si>
  <si>
    <t>ADAPTADOR CURTO COM BOLSA E ROSCA PARA REGISTRO, PVC, SOLDÁVEL, DN 85MM X 3, INSTALADO EM PRUMADA DE ÁGUA - FORNECIMENTO E INSTALAÇÃO. AF_12/2014</t>
  </si>
  <si>
    <t>31,55</t>
  </si>
  <si>
    <t>89617</t>
  </si>
  <si>
    <t>TE, PVC, SOLDÁVEL, DN 25MM, INSTALADO EM PRUMADA DE ÁGUA - FORNECIMENTO E INSTALAÇÃO. AF_12/2014</t>
  </si>
  <si>
    <t>4,92</t>
  </si>
  <si>
    <t>89618</t>
  </si>
  <si>
    <t>TÊ COM BUCHA DE LATÃO NA BOLSA CENTRAL, PVC, SOLDÁVEL, DN 25MM X 1/2, INSTALADO EM PRUMADA DE ÁGUA - FORNECIMENTO E INSTALAÇÃO. AF_12/2014</t>
  </si>
  <si>
    <t>11,04</t>
  </si>
  <si>
    <t>89619</t>
  </si>
  <si>
    <t>TÊ DE REDUÇÃO, PVC, SOLDÁVEL, DN 25MM X 20MM, INSTALADO EM PRUMADA DE ÁGUA - FORNECIMENTO E INSTALAÇÃO. AF_12/2014</t>
  </si>
  <si>
    <t>89620</t>
  </si>
  <si>
    <t>TE, PVC, SOLDÁVEL, DN 32MM, INSTALADO EM PRUMADA DE ÁGUA - FORNECIMENTO E INSTALAÇÃO. AF_12/2014</t>
  </si>
  <si>
    <t>7,32</t>
  </si>
  <si>
    <t>89621</t>
  </si>
  <si>
    <t>TÊ COM BUCHA DE LATÃO NA BOLSA CENTRAL, PVC, SOLDÁVEL, DN 32MM X 3/4, INSTALADO EM PRUMADA DE ÁGUA - FORNECIMENTO E INSTALAÇÃO. AF_12/2014</t>
  </si>
  <si>
    <t>17,11</t>
  </si>
  <si>
    <t>89622</t>
  </si>
  <si>
    <t>TÊ DE REDUÇÃO, PVC, SOLDÁVEL, DN 32MM X 25MM, INSTALADO EM PRUMADA DE ÁGUA - FORNECIMENTO E INSTALAÇÃO. AF_12/2014</t>
  </si>
  <si>
    <t>9,31</t>
  </si>
  <si>
    <t>89623</t>
  </si>
  <si>
    <t>TE, PVC, SOLDÁVEL, DN 40MM, INSTALADO EM PRUMADA DE ÁGUA - FORNECIMENTO E INSTALAÇÃO. AF_12/2014</t>
  </si>
  <si>
    <t>89624</t>
  </si>
  <si>
    <t>TÊ DE REDUÇÃO, PVC, SOLDÁVEL, DN 40MM X 32MM, INSTALADO EM PRUMADA DE ÁGUA - FORNECIMENTO E INSTALAÇÃO. AF_12/2014</t>
  </si>
  <si>
    <t>12,03</t>
  </si>
  <si>
    <t>89625</t>
  </si>
  <si>
    <t>TE, PVC, SOLDÁVEL, DN 50MM, INSTALADO EM PRUMADA DE ÁGUA - FORNECIMENTO E INSTALAÇÃO. AF_12/2014</t>
  </si>
  <si>
    <t>14,60</t>
  </si>
  <si>
    <t>89626</t>
  </si>
  <si>
    <t>TÊ DE REDUÇÃO, PVC, SOLDÁVEL, DN 50MM X 40MM, INSTALADO EM PRUMADA DE ÁGUA - FORNECIMENTO E INSTALAÇÃO. AF_12/2014</t>
  </si>
  <si>
    <t>89627</t>
  </si>
  <si>
    <t>TÊ DE REDUÇÃO, PVC, SOLDÁVEL, DN 50MM X 25MM, INSTALADO EM PRUMADA DE ÁGUA - FORNECIMENTO E INSTALAÇÃO. AF_12/2014</t>
  </si>
  <si>
    <t>14,37</t>
  </si>
  <si>
    <t>89628</t>
  </si>
  <si>
    <t>TE, PVC, SOLDÁVEL, DN 60MM, INSTALADO EM PRUMADA DE ÁGUA - FORNECIMENTO E INSTALAÇÃO. AF_12/2014</t>
  </si>
  <si>
    <t>29,05</t>
  </si>
  <si>
    <t>89629</t>
  </si>
  <si>
    <t>TE, PVC, SOLDÁVEL, DN 75MM, INSTALADO EM PRUMADA DE ÁGUA - FORNECIMENTO E INSTALAÇÃO. AF_12/2014</t>
  </si>
  <si>
    <t>50,46</t>
  </si>
  <si>
    <t>89630</t>
  </si>
  <si>
    <t>TE DE REDUÇÃO, PVC, SOLDÁVEL, DN 75MM X 50MM, INSTALADO EM PRUMADA DE ÁGUA - FORNECIMENTO E INSTALAÇÃO. AF_12/2014</t>
  </si>
  <si>
    <t>89631</t>
  </si>
  <si>
    <t>TE, PVC, SOLDÁVEL, DN 85MM, INSTALADO EM PRUMADA DE ÁGUA - FORNECIMENTO E INSTALAÇÃO. AF_12/2014</t>
  </si>
  <si>
    <t>73,51</t>
  </si>
  <si>
    <t>89632</t>
  </si>
  <si>
    <t>TE DE REDUÇÃO, PVC, SOLDÁVEL, DN 85MM X 60MM, INSTALADO EM PRUMADA DE ÁGUA - FORNECIMENTO E INSTALAÇÃO. AF_12/2014</t>
  </si>
  <si>
    <t>63,33</t>
  </si>
  <si>
    <t>89637</t>
  </si>
  <si>
    <t>JOELHO 90 GRAUS, CPVC, SOLDÁVEL, DN 15MM, INSTALADO EM RAMAL OU SUB-RAMAL DE ÁGUA - FORNECIMENTO E INSTALAÇÃO. AF_12/2014</t>
  </si>
  <si>
    <t>89638</t>
  </si>
  <si>
    <t>JOELHO 45 GRAUS, CPVC, SOLDÁVEL, DN 15MM, INSTALADO EM RAMAL OU SUB-RAMAL DE ÁGUA - FORNECIMENTO E INSTALAÇÃO. AF_12/2014</t>
  </si>
  <si>
    <t>89639</t>
  </si>
  <si>
    <t>CURVA 90 GRAUS, CPVC, SOLDÁVEL, DN 15MM, INSTALADO EM RAMAL OU SUB-RAMAL DE ÁGUA - FORNECIMENTO E INSTALAÇÃO. AF_12/2014</t>
  </si>
  <si>
    <t>7,81</t>
  </si>
  <si>
    <t>89641</t>
  </si>
  <si>
    <t>JOELHO 90 GRAUS, CPVC, SOLDÁVEL, DN 22MM, INSTALADO EM RAMAL OU SUB-RAMAL DE ÁGUA - FORNECIMENTO E INSTALAÇÃO. AF_12/2014</t>
  </si>
  <si>
    <t>9,52</t>
  </si>
  <si>
    <t>89642</t>
  </si>
  <si>
    <t>JOELHO 45 GRAUS, CPVC, SOLDÁVEL, DN 22MM, INSTALADO EM RAMAL OU SUB-RAMAL DE ÁGUA - FORNECIMENTO E INSTALAÇÃO. AF_12/2014</t>
  </si>
  <si>
    <t>10,77</t>
  </si>
  <si>
    <t>89643</t>
  </si>
  <si>
    <t>CURVA 90 GRAUS, CPVC, SOLDÁVEL, DN 22MM, INSTALADO EM RAMAL OU SUB-RAMAL DE ÁGUA - FORNECIMENTO E INSTALAÇÃO. AF_12/2014</t>
  </si>
  <si>
    <t>11,19</t>
  </si>
  <si>
    <t>89645</t>
  </si>
  <si>
    <t>JOELHO DE TRANSIÇÃO, 90 GRAUS, CPVC, SOLDÁVEL, DN 22MM X 3/4", INSTALADO EM RAMAL OU SUB-RAMAL DE ÁGUA - FORNECIMENTO E INSTALAÇÃO. AF_12/2014</t>
  </si>
  <si>
    <t>18,70</t>
  </si>
  <si>
    <t>89646</t>
  </si>
  <si>
    <t>JOELHO 90 GRAUS, CPVC, SOLDÁVEL, DN 28MM, INSTALADO EM RAMAL OU SUB-RAMAL DE ÁGUA - FORNECIMENTO E INSTALAÇÃO. AF_12/2014</t>
  </si>
  <si>
    <t>89647</t>
  </si>
  <si>
    <t>JOELHO 45 GRAUS, CPVC, SOLDÁVEL, DN 28MM, INSTALADO EM RAMAL OU SUB-RAMAL DE ÁGUA  FORNECIMENTO E INSTALAÇÃO. AF_12/2014</t>
  </si>
  <si>
    <t>14,02</t>
  </si>
  <si>
    <t>89648</t>
  </si>
  <si>
    <t>CURVA 90 GRAUS, CPVC, SOLDÁVEL, DN 28MM, INSTALADO EM RAMAL OU SUB-RAMAL DE ÁGUA  FORNECIMENTO E INSTALAÇÃO. AF_12/2014</t>
  </si>
  <si>
    <t>89649</t>
  </si>
  <si>
    <t>JOELHO 90 GRAUS, CPVC, SOLDÁVEL, DN 35MM, INSTALADO EM RAMAL OU SUB-RAMAL DE ÁGUA  FORNECIMENTO E INSTALAÇÃO. AF_12/2014</t>
  </si>
  <si>
    <t>89650</t>
  </si>
  <si>
    <t>JOELHO 45 GRAUS, CPVC, SOLDÁVEL, DN 35MM, INSTALADO EM RAMAL OU SUB-RAMAL DE ÁGUA  FORNECIMENTO E INSTALAÇÃO. AF_12/2014</t>
  </si>
  <si>
    <t>89651</t>
  </si>
  <si>
    <t>LUVA, CPVC, SOLDÁVEL, DN 15MM, INSTALADO EM RAMAL OU SUB-RAMAL DE ÁGUA - FORNECIMENTO E INSTALAÇÃO. AF_12/2014</t>
  </si>
  <si>
    <t>89652</t>
  </si>
  <si>
    <t>LUVA DE CORRER, CPVC, SOLDÁVEL, DN 15MM, INSTALADO EM RAMAL OU SUB-RAMAL DE ÁGUA  FORNECIMENTO E INSTALAÇÃO. AF_12/2014</t>
  </si>
  <si>
    <t>89653</t>
  </si>
  <si>
    <t>LUVA DE TRANSIÇÃO, CPVC, SOLDÁVEL, DN15MM X 1/2", INSTALADO EM RAMAL OU SUB-RAMAL DE ÁGUA - FORNECIMENTO E INSTALAÇÃO. AF_12/2014</t>
  </si>
  <si>
    <t>89654</t>
  </si>
  <si>
    <t>UNIÃO, CPVC, SOLDÁVEL, DN15MM, INSTALADO EM RAMAL OU SUB-RAMAL DE ÁGUA  FORNECIMENTO E INSTALAÇÃO. AF_12/2014</t>
  </si>
  <si>
    <t>89655</t>
  </si>
  <si>
    <t>CONECTOR, CPVC, SOLDÁVEL, DN 15MM X 1/2, INSTALADO EM RAMAL OU SUB-RAMAL DE ÁGUA  FORNECIMENTO E INSTALAÇÃO. AF_12/2014</t>
  </si>
  <si>
    <t>17,06</t>
  </si>
  <si>
    <t>89656</t>
  </si>
  <si>
    <t>ADAPTADOR, CPVC, SOLDÁVEL, DN15MM, INSTALADO EM RAMAL OU SUB-RAMAL DE ÁGUA  FORNECIMENTO E INSTALAÇÃO. AF_12/2014</t>
  </si>
  <si>
    <t>7,98</t>
  </si>
  <si>
    <t>89657</t>
  </si>
  <si>
    <t>CURVA DE TRANSPOSIÇÃO, CPVC, SOLDÁVEL, DN15MM, INSTALADO EM RAMAL OU SUB-RAMAL DE ÁGUA  FORNECIMENTO E INSTALAÇÃO. AF_12/2014</t>
  </si>
  <si>
    <t>8,12</t>
  </si>
  <si>
    <t>89658</t>
  </si>
  <si>
    <t>LUVA, CPVC, SOLDÁVEL, DN 22MM, INSTALADO EM RAMAL OU SUB-RAMAL DE ÁGUA  FORNECIMENTO E INSTALAÇÃO. AF_12/2014</t>
  </si>
  <si>
    <t>6,26</t>
  </si>
  <si>
    <t>89659</t>
  </si>
  <si>
    <t>LUVA DE CORRER, CPVC, SOLDÁVEL, DN 22MM, INSTALADO EM RAMAL OU SUB-RAMAL DE ÁGUA  FORNECIMENTO E INSTALAÇÃO. AF_12/2014</t>
  </si>
  <si>
    <t>10,66</t>
  </si>
  <si>
    <t>89660</t>
  </si>
  <si>
    <t>LUVA DE TRANSIÇÃO, CPVC, SOLDÁVEL, DN22MM X 25MM, INSTALADO EM RAMAL OU SUB-RAMAL DE ÁGUA - FORNECIMENTO E INSTALAÇÃO. AF_12/2014</t>
  </si>
  <si>
    <t>89661</t>
  </si>
  <si>
    <t>UNIÃO, CPVC, SOLDÁVEL, DN22MM, INSTALADO EM RAMAL OU SUB-RAMAL DE ÁGUA  FORNECIMENTO E INSTALAÇÃO. AF_12/2014</t>
  </si>
  <si>
    <t>89662</t>
  </si>
  <si>
    <t>CONECTOR, CPVC, SOLDÁVEL, DN 22MM X 1/2, INSTALADO EM RAMAL OU SUB-RAMAL DE ÁGUA  FORNECIMENTO E INSTALAÇÃO. AF_12/2014</t>
  </si>
  <si>
    <t>21,18</t>
  </si>
  <si>
    <t>89663</t>
  </si>
  <si>
    <t>ADAPTADOR, CPVC, SOLDÁVEL, DN22MM, INSTALADO EM RAMAL OU SUB-RAMAL DE ÁGUA  FORNECIMENTO E INSTALAÇÃO. AF_12/2014</t>
  </si>
  <si>
    <t>9,17</t>
  </si>
  <si>
    <t>89664</t>
  </si>
  <si>
    <t>CURVA DE TRANSPOSIÇÃO, CPVC, SOLDÁVEL, DN22MM, INSTALADO EM RAMAL OU SUB-RAMAL DE ÁGUA  FORNECIMENTO E INSTALAÇÃO. AF_12/2014</t>
  </si>
  <si>
    <t>89665</t>
  </si>
  <si>
    <t>REDUÇÃO EXCÊNTRICA, PVC, SERIE R, ÁGUA PLUVIAL, DN 75 X 50 MM, JUNTA ELÁSTICA, FORNECIDO E INSTALADO EM CONDUTORES VERTICAIS DE ÁGUAS PLUVIAIS. AF_12/2014</t>
  </si>
  <si>
    <t>89666</t>
  </si>
  <si>
    <t>BUCHA DE REDUÇÃO, CPVC, SOLDÁVEL, DN22MM X 15MM, INSTALADO EM RAMAL OU SUB-RAMAL DE ÁGUA  FORNECIMENTO E INSTALAÇÃO. AF_12/2014</t>
  </si>
  <si>
    <t>5,22</t>
  </si>
  <si>
    <t>89667</t>
  </si>
  <si>
    <t>TÊ DE INSPEÇÃO, PVC, SERIE R, ÁGUA PLUVIAL, DN 75 MM, JUNTA ELÁSTICA, FORNECIDO E INSTALADO EM CONDUTORES VERTICAIS DE ÁGUAS PLUVIAIS. AF_12/2014</t>
  </si>
  <si>
    <t>26,86</t>
  </si>
  <si>
    <t>89668</t>
  </si>
  <si>
    <t>CONECTOR, CPVC, SOLDÁVEL, DN22MM X 3/4", INSTALADO EM RAMAL OU SUB-RAMAL DE ÁGUA - FORNECIMENTO E INSTALAÇÃO. AF_12/2014</t>
  </si>
  <si>
    <t>20,13</t>
  </si>
  <si>
    <t>89669</t>
  </si>
  <si>
    <t>LUVA SIMPLES, PVC, SERIE R, ÁGUA PLUVIAL, DN 100 MM, JUNTA ELÁSTICA, FORNECIDO E INSTALADO EM CONDUTORES VERTICAIS DE ÁGUAS PLUVIAIS. AF_12/2014</t>
  </si>
  <si>
    <t>89670</t>
  </si>
  <si>
    <t>LUVA, CPVC, SOLDÁVEL, DN 28MM, INSTALADO EM RAMAL OU SUB-RAMAL DE ÁGUA  FORNECIMENTO E INSTALAÇÃO. AF_12/2014</t>
  </si>
  <si>
    <t>9,02</t>
  </si>
  <si>
    <t>89671</t>
  </si>
  <si>
    <t>LUVA DE CORRER, PVC, SERIE R, ÁGUA PLUVIAL, DN 100 MM, JUNTA ELÁSTICA, FORNECIDO E INSTALADO EM CONDUTORES VERTICAIS DE ÁGUAS PLUVIAIS. AF_12/2014</t>
  </si>
  <si>
    <t>21,06</t>
  </si>
  <si>
    <t>89672</t>
  </si>
  <si>
    <t>LUVA DE CORRER, CPVC, SOLDÁVEL, DN 28MM, INSTALADO EM RAMAL OU SUB-RAMAL DE ÁGUA  FORNECIMENTO E INSTALAÇÃO. AF_12/2014</t>
  </si>
  <si>
    <t>14,06</t>
  </si>
  <si>
    <t>89673</t>
  </si>
  <si>
    <t>REDUÇÃO EXCÊNTRICA, PVC, SERIE R, ÁGUA PLUVIAL, DN 100 X 75 MM, JUNTA ELÁSTICA, FORNECIDO E INSTALADO EM CONDUTORES VERTICAIS DE ÁGUAS PLUVIAIS. AF_12/2014</t>
  </si>
  <si>
    <t>89674</t>
  </si>
  <si>
    <t>UNIÃO, CPVC, SOLDÁVEL, DN28MM, INSTALADO EM RAMAL OU SUB-RAMAL DE ÁGUA  FORNECIMENTO E INSTALAÇÃO. AF_12/2014</t>
  </si>
  <si>
    <t>20,48</t>
  </si>
  <si>
    <t>89675</t>
  </si>
  <si>
    <t>TÊ DE INSPEÇÃO, PVC, SERIE R, ÁGUA PLUVIAL, DN 100 MM, JUNTA ELÁSTICA, FORNECIDO E INSTALADO EM CONDUTORES VERTICAIS DE ÁGUAS PLUVIAIS. AF_12/2014</t>
  </si>
  <si>
    <t>89676</t>
  </si>
  <si>
    <t>CONECTOR, CPVC, SOLDÁVEL, DN 28MM X 1, INSTALADO EM RAMAL OU SUB-RAMAL DE ÁGUA  FORNECIMENTO E INSTALAÇÃO. AF_12/2014</t>
  </si>
  <si>
    <t>30,96</t>
  </si>
  <si>
    <t>89677</t>
  </si>
  <si>
    <t>LUVA SIMPLES, PVC, SERIE R, ÁGUA PLUVIAL, DN 150 MM, JUNTA ELÁSTICA, FORNECIDO E INSTALADO EM CONDUTORES VERTICAIS DE ÁGUAS PLUVIAIS. AF_12/2014</t>
  </si>
  <si>
    <t>41,79</t>
  </si>
  <si>
    <t>89678</t>
  </si>
  <si>
    <t>BUCHA DE REDUÇÃO, CPVC, SOLDÁVEL, DN28MM X 22MM, INSTALADO EM RAMAL OU SUB-RAMAL DE ÁGUA  FORNECIMENTO E INSTALAÇÃO. AF_12/2014</t>
  </si>
  <si>
    <t>6,78</t>
  </si>
  <si>
    <t>89679</t>
  </si>
  <si>
    <t>LUVA DE CORRER, PVC, SERIE R, ÁGUA PLUVIAL, DN 150 MM, JUNTA ELÁSTICA, FORNECIDO E INSTALADO EM CONDUTORES VERTICAIS DE ÁGUAS PLUVIAIS. AF_12/2014</t>
  </si>
  <si>
    <t>68,25</t>
  </si>
  <si>
    <t>89680</t>
  </si>
  <si>
    <t>LUVA, CPVC, SOLDÁVEL, DN 35MM, INSTALADO EM RAMAL OU SUB-RAMAL DE ÁGUA  FORNECIMENTO E INSTALAÇÃO. AF_12/2014</t>
  </si>
  <si>
    <t>89681</t>
  </si>
  <si>
    <t>REDUÇÃO EXCÊNTRICA, PVC, SERIE R, ÁGUA PLUVIAL, DN 150 X 100 MM, JUNTA ELÁSTICA, FORNECIDO E INSTALADO EM CONDUTORES VERTICAIS DE ÁGUAS PLUVIAIS. AF_12/2014</t>
  </si>
  <si>
    <t>89682</t>
  </si>
  <si>
    <t>LUVA DE CORRER, CPVC, SOLDÁVEL, DN 35MM, INSTALADO EM RAMAL OU SUB-RAMAL DE ÁGUA  FORNECIMENTO E INSTALAÇÃO. AF_12/2014</t>
  </si>
  <si>
    <t>21,38</t>
  </si>
  <si>
    <t>89684</t>
  </si>
  <si>
    <t>UNIÃO, CPVC, SOLDÁVEL, DN35MM, INSTALADO EM RAMAL OU SUB-RAMAL DE ÁGUA  FORNECIMENTO E INSTALAÇÃO. AF_12/2014</t>
  </si>
  <si>
    <t>29,46</t>
  </si>
  <si>
    <t>89685</t>
  </si>
  <si>
    <t>JUNÇÃO SIMPLES, PVC, SERIE R, ÁGUA PLUVIAL, DN 75 X 75 MM, JUNTA ELÁSTICA, FORNECIDO E INSTALADO EM CONDUTORES VERTICAIS DE ÁGUAS PLUVIAIS. AF_12/2014</t>
  </si>
  <si>
    <t>31,85</t>
  </si>
  <si>
    <t>89686</t>
  </si>
  <si>
    <t>CONECTOR, CPVC, SOLDÁVEL, DN 35MM X 1 1/4, INSTALADO EM RAMAL OU SUB-RAMAL DE ÁGUA  FORNECIMENTO E INSTALAÇÃO. AF_12/2014</t>
  </si>
  <si>
    <t>109,39</t>
  </si>
  <si>
    <t>89687</t>
  </si>
  <si>
    <t>TÊ, PVC, SERIE R, ÁGUA PLUVIAL, DN 75 X 75 MM, JUNTA ELÁSTICA, FORNECIDO E INSTALADO EM CONDUTORES VERTICAIS DE ÁGUAS PLUVIAIS. AF_12/2014</t>
  </si>
  <si>
    <t>26,40</t>
  </si>
  <si>
    <t>89689</t>
  </si>
  <si>
    <t>BUCHA DE REDUÇÃO, CPVC, SOLDÁVEL, DN35MM X 28MM, INSTALADO EM RAMAL OU SUB-RAMAL DE ÁGUA  FORNECIMENTO E INSTALAÇÃO. AF_12/2014</t>
  </si>
  <si>
    <t>89690</t>
  </si>
  <si>
    <t>JUNÇÃO SIMPLES, PVC, SERIE R, ÁGUA PLUVIAL, DN 100 X 100 MM, JUNTA ELÁSTICA, FORNECIDO E INSTALADO EM CONDUTORES VERTICAIS DE ÁGUAS PLUVIAIS. AF_12/2014</t>
  </si>
  <si>
    <t>48,74</t>
  </si>
  <si>
    <t>89691</t>
  </si>
  <si>
    <t>TE, CPVC, SOLDÁVEL, DN 15MM, INSTALADO EM RAMAL OU SUB-RAMAL DE ÁGUA - FORNECIMENTO E INSTALAÇÃO. AF_12/2014</t>
  </si>
  <si>
    <t>89692</t>
  </si>
  <si>
    <t>JUNÇÃO SIMPLES, PVC, SERIE R, ÁGUA PLUVIAL, DN 100 X 75 MM, JUNTA ELÁSTICA, FORNECIDO E INSTALADO EM CONDUTORES VERTICAIS DE ÁGUAS PLUVIAIS. AF_12/2014</t>
  </si>
  <si>
    <t>47,13</t>
  </si>
  <si>
    <t>89693</t>
  </si>
  <si>
    <t>TÊ, PVC, SERIE R, ÁGUA PLUVIAL, DN 100 X 100 MM, JUNTA ELÁSTICA, FORNECIDO E INSTALADO EM CONDUTORES VERTICAIS DE ÁGUAS PLUVIAIS. AF_12/2014</t>
  </si>
  <si>
    <t>43,25</t>
  </si>
  <si>
    <t>89694</t>
  </si>
  <si>
    <t>TE DE TRANSIÇÃO, CPVC, SOLDÁVEL, DN 15MM X 1/2, INSTALADO EM RAMAL OU SUB-RAMAL DE ÁGUA  FORNECIMENTO E INSTALAÇÃO. AF_12/2014</t>
  </si>
  <si>
    <t>13,82</t>
  </si>
  <si>
    <t>89695</t>
  </si>
  <si>
    <t>TÊ MISTURADOR, CPVC, SOLDÁVEL, DN15MM, INSTALADO EM RAMAL OU SUB-RAMAL DE ÁGUA  FORNECIMENTO E INSTALAÇÃO. AF_12/2014</t>
  </si>
  <si>
    <t>12,89</t>
  </si>
  <si>
    <t>89696</t>
  </si>
  <si>
    <t>TÊ, PVC, SERIE R, ÁGUA PLUVIAL, DN 100 X 75 MM, JUNTA ELÁSTICA, FORNECIDO E INSTALADO EM CONDUTORES VERTICAIS DE ÁGUAS PLUVIAIS. AF_12/2014</t>
  </si>
  <si>
    <t>34,01</t>
  </si>
  <si>
    <t>89697</t>
  </si>
  <si>
    <t>TE, CPVC, SOLDÁVEL, DN 22MM, INSTALADO EM RAMAL OU SUB-RAMAL DE ÁGUA - FORNECIMENTO E INSTALAÇÃO. AF_12/2014</t>
  </si>
  <si>
    <t>11,16</t>
  </si>
  <si>
    <t>89698</t>
  </si>
  <si>
    <t>JUNÇÃO SIMPLES, PVC, SERIE R, ÁGUA PLUVIAL, DN 150 X 150 MM, JUNTA ELÁSTICA, FORNECIDO E INSTALADO EM CONDUTORES VERTICAIS DE ÁGUAS PLUVIAIS. AF_12/2014</t>
  </si>
  <si>
    <t>134,85</t>
  </si>
  <si>
    <t>89699</t>
  </si>
  <si>
    <t>JUNÇÃO SIMPLES, PVC, SERIE R, ÁGUA PLUVIAL, DN 150 X 100 MM, JUNTA ELÁSTICA, FORNECIDO E INSTALADO EM CONDUTORES VERTICAIS DE ÁGUAS PLUVIAIS. AF_12/2014</t>
  </si>
  <si>
    <t>109,74</t>
  </si>
  <si>
    <t>89700</t>
  </si>
  <si>
    <t>TE DE TRANSIÇÃO, CPVC, SOLDÁVEL, DN 22MM X 1/2, INSTALADO EM RAMAL OU SUB-RAMAL DE ÁGUA  FORNECIMENTO E INSTALAÇÃO. AF_12/2014</t>
  </si>
  <si>
    <t>15,39</t>
  </si>
  <si>
    <t>89701</t>
  </si>
  <si>
    <t>TÊ, PVC, SERIE R, ÁGUA PLUVIAL, DN 150 X 150 MM, JUNTA ELÁSTICA, FORNECIDO E INSTALADO EM CONDUTORES VERTICAIS DE ÁGUAS PLUVIAIS. AF_12/2014</t>
  </si>
  <si>
    <t>98,19</t>
  </si>
  <si>
    <t>89702</t>
  </si>
  <si>
    <t>TÊ MISTURADOR, CPVC, SOLDÁVEL, DN22MM, INSTALADO EM RAMAL OU SUB-RAMAL DE ÁGUA  FORNECIMENTO E INSTALAÇÃO. AF_12/2014</t>
  </si>
  <si>
    <t>89703</t>
  </si>
  <si>
    <t>TE MISTURADOR DE TRANSIÇÃO, CPVC, SOLDÁVEL, DN 22MM X 3/4", INSTALADO EM RAMAL OU SUB-RAMAL DE ÁGUA - FORNECIMENTO E INSTALAÇÃO. AF_12/2014</t>
  </si>
  <si>
    <t>32,53</t>
  </si>
  <si>
    <t>89704</t>
  </si>
  <si>
    <t>TÊ, PVC, SERIE R, ÁGUA PLUVIAL, DN 150 X 100 MM, JUNTA ELÁSTICA, FORNECIDO E INSTALADO EM CONDUTORES VERTICAIS DE ÁGUAS PLUVIAIS. AF_12/2014</t>
  </si>
  <si>
    <t>77,21</t>
  </si>
  <si>
    <t>89705</t>
  </si>
  <si>
    <t>TÊ, CPVC, SOLDÁVEL, DN28MM, INSTALADO EM RAMAL OU SUB-RAMAL DE ÁGUA   FORNECIMENTO E INSTALAÇÃO. AF_12/2014</t>
  </si>
  <si>
    <t>17,17</t>
  </si>
  <si>
    <t>89706</t>
  </si>
  <si>
    <t>TÊ, CPVC, SOLDÁVEL, DN35MM, INSTALADO EM RAMAL OU SUB-RAMAL DE ÁGUA  FORNECIMENTO E INSTALAÇÃO. AF_12/2014</t>
  </si>
  <si>
    <t>35,87</t>
  </si>
  <si>
    <t>89715</t>
  </si>
  <si>
    <t>TUBO, CPVC, SOLDÁVEL, DN 22MM, INSTALADO EM RAMAL DE DISTRIBUIÇÃO DE ÁGUA   FORNECIMENTO E INSTALAÇÃO. AF_12/2014</t>
  </si>
  <si>
    <t>89718</t>
  </si>
  <si>
    <t>TUBO, CPVC, SOLDÁVEL, DN 35MM, INSTALADO EM RAMAL DE DISTRIBUIÇÃO DE ÁGUA   FORNECIMENTO E INSTALAÇÃO. AF_12/2014</t>
  </si>
  <si>
    <t>36,54</t>
  </si>
  <si>
    <t>89719</t>
  </si>
  <si>
    <t>JOELHO 90 GRAUS, CPVC, SOLDÁVEL, DN 22MM, INSTALADO EM RAMAL DE DISTRIBUIÇÃO DE ÁGUA   FORNECIMENTO E INSTALAÇÃO. AF_12/2014</t>
  </si>
  <si>
    <t>89720</t>
  </si>
  <si>
    <t>JOELHO 45 GRAUS, CPVC, SOLDÁVEL, DN 22MM, INSTALADO EM RAMAL DE DISTRIBUIÇÃO DE ÁGUA   FORNECIMENTO E INSTALAÇÃO. AF_12/2014</t>
  </si>
  <si>
    <t>8,54</t>
  </si>
  <si>
    <t>89721</t>
  </si>
  <si>
    <t>CURVA 90 GRAUS, CPVC, SOLDÁVEL, DN 22MM, INSTALADO EM RAMAL DE DISTRIBUIÇÃO DE ÁGUA - FORNECIMENTO E INSTALAÇÃO. AF_12/2014</t>
  </si>
  <si>
    <t>89723</t>
  </si>
  <si>
    <t>JOELHO 90 GRAUS, CPVC, SOLDÁVEL, DN 28MM, INSTALADO EM RAMAL DE DISTRIBUIÇÃO DE ÁGUA   FORNECIMENTO E INSTALAÇÃO. AF_12/2014</t>
  </si>
  <si>
    <t>11,71</t>
  </si>
  <si>
    <t>89724</t>
  </si>
  <si>
    <t>JOELHO 90 GRAUS, PVC, SERIE NORMAL, ESGOTO PREDIAL, DN 40 MM, JUNTA SOLDÁVEL, FORNECIDO E INSTALADO EM RAMAL DE DESCARGA OU RAMAL DE ESGOTO SANITÁRIO. AF_12/2014</t>
  </si>
  <si>
    <t>89725</t>
  </si>
  <si>
    <t>JOELHO 45 GRAUS, CPVC, SOLDÁVEL, DN 28MM, INSTALADO EM RAMAL DE DISTRIBUIÇÃO DE ÁGUA   FORNECIMENTO E INSTALAÇÃO. AF_12/2014</t>
  </si>
  <si>
    <t>11,42</t>
  </si>
  <si>
    <t>89726</t>
  </si>
  <si>
    <t>JOELHO 45 GRAUS, PVC, SERIE NORMAL, ESGOTO PREDIAL, DN 40 MM, JUNTA SOLDÁVEL, FORNECIDO E INSTALADO EM RAMAL DE DESCARGA OU RAMAL DE ESGOTO SANITÁRIO. AF_12/2014</t>
  </si>
  <si>
    <t>89727</t>
  </si>
  <si>
    <t>CURVA 90 GRAUS, CPVC, SOLDÁVEL, DN 28MM, INSTALADO EM RAMAL DE DISTRIBUIÇÃO DE ÁGUA   FORNECIMENTO E INSTALAÇÃO. AF_12/2014</t>
  </si>
  <si>
    <t>12,76</t>
  </si>
  <si>
    <t>89728</t>
  </si>
  <si>
    <t>CURVA CURTA 90 GRAUS, PVC, SERIE NORMAL, ESGOTO PREDIAL, DN 40 MM, JUNTA SOLDÁVEL, FORNECIDO E INSTALADO EM RAMAL DE DESCARGA OU RAMAL DE ESGOTO SANITÁRIO. AF_12/2014</t>
  </si>
  <si>
    <t>8,04</t>
  </si>
  <si>
    <t>89729</t>
  </si>
  <si>
    <t>JOELHO 90 GRAUS, CPVC, SOLDÁVEL, DN 35MM, INSTALADO EM RAMAL DE DISTRIBUIÇÃO DE ÁGUA   FORNECIMENTO E INSTALAÇÃO. AF_12/2014</t>
  </si>
  <si>
    <t>17,62</t>
  </si>
  <si>
    <t>89730</t>
  </si>
  <si>
    <t>CURVA LONGA 90 GRAUS, PVC, SERIE NORMAL, ESGOTO PREDIAL, DN 40 MM, JUNTA SOLDÁVEL, FORNECIDO E INSTALADO EM RAMAL DE DESCARGA OU RAMAL DE ESGOTO SANITÁRIO. AF_12/2014</t>
  </si>
  <si>
    <t>8,14</t>
  </si>
  <si>
    <t>89731</t>
  </si>
  <si>
    <t>JOELHO 90 GRAUS, PVC, SERIE NORMAL, ESGOTO PREDIAL, DN 50 MM, JUNTA ELÁSTICA, FORNECIDO E INSTALADO EM RAMAL DE DESCARGA OU RAMAL DE ESGOTO SANITÁRIO. AF_12/2014</t>
  </si>
  <si>
    <t>8,20</t>
  </si>
  <si>
    <t>89732</t>
  </si>
  <si>
    <t>JOELHO 45 GRAUS, PVC, SERIE NORMAL, ESGOTO PREDIAL, DN 50 MM, JUNTA ELÁSTICA, FORNECIDO E INSTALADO EM RAMAL DE DESCARGA OU RAMAL DE ESGOTO SANITÁRIO. AF_12/2014</t>
  </si>
  <si>
    <t>89733</t>
  </si>
  <si>
    <t>CURVA CURTA 90 GRAUS, PVC, SERIE NORMAL, ESGOTO PREDIAL, DN 50 MM, JUNTA ELÁSTICA, FORNECIDO E INSTALADO EM RAMAL DE DESCARGA OU RAMAL DE ESGOTO SANITÁRIO. AF_12/2014</t>
  </si>
  <si>
    <t>89734</t>
  </si>
  <si>
    <t>JOELHO 45 GRAUS, CPVC, SOLDÁVEL, DN 35MM, INSTALADO EM RAMAL DE DISTRIBUIÇÃO DE ÁGUA   FORNECIMENTO E INSTALAÇÃO. AF_12/2014</t>
  </si>
  <si>
    <t>89735</t>
  </si>
  <si>
    <t>CURVA LONGA 90 GRAUS, PVC, SERIE NORMAL, ESGOTO PREDIAL, DN 50 MM, JUNTA ELÁSTICA, FORNECIDO E INSTALADO EM RAMAL DE DESCARGA OU RAMAL DE ESGOTO SANITÁRIO. AF_12/2014</t>
  </si>
  <si>
    <t>13,59</t>
  </si>
  <si>
    <t>89736</t>
  </si>
  <si>
    <t>LUVA, CPVC, SOLDÁVEL, DN 22MM, INSTALADO EM RAMAL DE DISTRIBUIÇÃO DE ÁGUA   FORNECIMENTO E INSTALAÇÃO. AF_12/2014</t>
  </si>
  <si>
    <t>89737</t>
  </si>
  <si>
    <t>JOELHO 90 GRAUS, PVC, SERIE NORMAL, ESGOTO PREDIAL, DN 75 MM, JUNTA ELÁSTICA, FORNECIDO E INSTALADO EM RAMAL DE DESCARGA OU RAMAL DE ESGOTO SANITÁRIO. AF_12/2014</t>
  </si>
  <si>
    <t>89738</t>
  </si>
  <si>
    <t>LUVA DE CORRER, CPVC, SOLDÁVEL, DN 22MM, INSTALADO EM RAMAL DE DISTRIBUIÇÃO DE ÁGUA   FORNECIMENTO E INSTALAÇÃO. AF_12/2014</t>
  </si>
  <si>
    <t>89739</t>
  </si>
  <si>
    <t>JOELHO 45 GRAUS, PVC, SERIE NORMAL, ESGOTO PREDIAL, DN 75 MM, JUNTA ELÁSTICA, FORNECIDO E INSTALADO EM RAMAL DE DESCARGA OU RAMAL DE ESGOTO SANITÁRIO. AF_12/2014</t>
  </si>
  <si>
    <t>14,58</t>
  </si>
  <si>
    <t>89740</t>
  </si>
  <si>
    <t>LUVA DE TRANSIÇÃO, CPVC, SOLDÁVEL, DN 22MM X 25MM, INSTALADO EM RAMAL DE DISTRIBUIÇÃO DE ÁGUA   FORNECIMENTO E INSTALAÇÃO. AF_12/2014</t>
  </si>
  <si>
    <t>89741</t>
  </si>
  <si>
    <t>UNIÃO, CPVC, SOLDÁVEL, DN 22MM, INSTALADO EM RAMAL DE DISTRIBUIÇÃO DE ÁGUA   FORNECIMENTO E INSTALAÇÃO. AF_12/2014</t>
  </si>
  <si>
    <t>12,54</t>
  </si>
  <si>
    <t>89742</t>
  </si>
  <si>
    <t>CURVA CURTA 90 GRAUS, PVC, SERIE NORMAL, ESGOTO PREDIAL, DN 75 MM, JUNTA ELÁSTICA, FORNECIDO E INSTALADO EM RAMAL DE DESCARGA OU RAMAL DE ESGOTO SANITÁRIO. AF_12/2014</t>
  </si>
  <si>
    <t>89743</t>
  </si>
  <si>
    <t>CURVA LONGA 90 GRAUS, PVC, SERIE NORMAL, ESGOTO PREDIAL, DN 75 MM, JUNTA ELÁSTICA, FORNECIDO E INSTALADO EM RAMAL DE DESCARGA OU RAMAL DE ESGOTO SANITÁRIO. AF_12/2014</t>
  </si>
  <si>
    <t>31,66</t>
  </si>
  <si>
    <t>89744</t>
  </si>
  <si>
    <t>JOELHO 90 GRAUS, PVC, SERIE NORMAL, ESGOTO PREDIAL, DN 100 MM, JUNTA ELÁSTICA, FORNECIDO E INSTALADO EM RAMAL DE DESCARGA OU RAMAL DE ESGOTO SANITÁRIO. AF_12/2014</t>
  </si>
  <si>
    <t>18,19</t>
  </si>
  <si>
    <t>89745</t>
  </si>
  <si>
    <t>CONECTOR, CPVC, SOLDÁVEL, DN 22MM X 1/2 , INSTALADO EM RAMAL DE DISTRIBUIÇÃO DE ÁGUA   FORNECIMENTO E INSTALAÇÃO. AF_12/2014</t>
  </si>
  <si>
    <t>19,71</t>
  </si>
  <si>
    <t>89746</t>
  </si>
  <si>
    <t>JOELHO 45 GRAUS, PVC, SERIE NORMAL, ESGOTO PREDIAL, DN 100 MM, JUNTA ELÁSTICA, FORNECIDO E INSTALADO EM RAMAL DE DESCARGA OU RAMAL DE ESGOTO SANITÁRIO. AF_12/2014</t>
  </si>
  <si>
    <t>89747</t>
  </si>
  <si>
    <t>ADAPTADOR, CPVC, SOLDÁVEL, DN 22MM, INSTALADO EM RAMAL DE DISTRIBUIÇÃO DE ÁGUA   FORNECIMENTO E INSTALAÇÃO. AF_12/2014</t>
  </si>
  <si>
    <t>89748</t>
  </si>
  <si>
    <t>CURVA CURTA 90 GRAUS, PVC, SERIE NORMAL, ESGOTO PREDIAL, DN 100 MM, JUNTA ELÁSTICA, FORNECIDO E INSTALADO EM RAMAL DE DESCARGA OU RAMAL DE ESGOTO SANITÁRIO. AF_12/2014</t>
  </si>
  <si>
    <t>27,89</t>
  </si>
  <si>
    <t>89749</t>
  </si>
  <si>
    <t>CURVA DE TRANSPOSIÇÃO, CPVC, SOLDÁVEL, DN 22MM, INSTALADO EM RAMAL DE DISTRIBUIÇÃO DE ÁGUA   FORNECIMENTO E INSTALAÇÃO. AF_12/2014</t>
  </si>
  <si>
    <t>89750</t>
  </si>
  <si>
    <t>CURVA LONGA 90 GRAUS, PVC, SERIE NORMAL, ESGOTO PREDIAL, DN 100 MM, JUNTA ELÁSTICA, FORNECIDO E INSTALADO EM RAMAL DE DESCARGA OU RAMAL DE ESGOTO SANITÁRIO. AF_12/2014</t>
  </si>
  <si>
    <t>47,96</t>
  </si>
  <si>
    <t>89751</t>
  </si>
  <si>
    <t>BUCHA DE REDUÇÃO, CPVC, SOLDÁVEL, DN 22MM X 15MM, INSTALADO EM RAMAL DE DISTRIBUIÇÃO DE ÁGUA   FORNECIMENTO E INSTALAÇÃO. AF_12/2014</t>
  </si>
  <si>
    <t>89752</t>
  </si>
  <si>
    <t>LUVA SIMPLES, PVC, SERIE NORMAL, ESGOTO PREDIAL, DN 40 MM, JUNTA SOLDÁVEL, FORNECIDO E INSTALADO EM RAMAL DE DESCARGA OU RAMAL DE ESGOTO SANITÁRIO. AF_12/2014</t>
  </si>
  <si>
    <t>4,42</t>
  </si>
  <si>
    <t>89753</t>
  </si>
  <si>
    <t>LUVA SIMPLES, PVC, SERIE NORMAL, ESGOTO PREDIAL, DN 50 MM, JUNTA ELÁSTICA, FORNECIDO E INSTALADO EM RAMAL DE DESCARGA OU RAMAL DE ESGOTO SANITÁRIO. AF_12/2014</t>
  </si>
  <si>
    <t>89754</t>
  </si>
  <si>
    <t>LUVA DE CORRER, PVC, SERIE NORMAL, ESGOTO PREDIAL, DN 50 MM, JUNTA ELÁSTICA, FORNECIDO E INSTALADO EM RAMAL DE DESCARGA OU RAMAL DE ESGOTO SANITÁRIO. AF_12/2014</t>
  </si>
  <si>
    <t>10,19</t>
  </si>
  <si>
    <t>89755</t>
  </si>
  <si>
    <t>LUVA, CPVC, SOLDÁVEL, DN 28MM, INSTALADO EM RAMAL DE DISTRIBUIÇÃO DE ÁGUA   FORNECIMENTO E INSTALAÇÃO. AF_12/2014</t>
  </si>
  <si>
    <t>7,30</t>
  </si>
  <si>
    <t>89756</t>
  </si>
  <si>
    <t>LUVA DE CORRER, CPVC, SOLDÁVEL, DN 28MM, INSTALADO EM RAMAL DE DISTRIBUIÇÃO DE ÁGUA   FORNECIMENTO E INSTALAÇÃO. AF_12/2014</t>
  </si>
  <si>
    <t>12,34</t>
  </si>
  <si>
    <t>89757</t>
  </si>
  <si>
    <t>UNIÃO, CPVC, SOLDÁVEL, DN 28MM, INSTALADO EM RAMAL DE DISTRIBUIÇÃO DE ÁGUA   FORNECIMENTO E INSTALAÇÃO. AF_12/2014</t>
  </si>
  <si>
    <t>18,76</t>
  </si>
  <si>
    <t>89758</t>
  </si>
  <si>
    <t>CONECTOR, CPVC, SOLDÁVEL, DN 28MM X 1 , INSTALADO EM RAMAL DE DISTRIBUIÇÃO DE ÁGUA   FORNECIMENTO E INSTALAÇÃO. AF_12/2014</t>
  </si>
  <si>
    <t>29,24</t>
  </si>
  <si>
    <t>89759</t>
  </si>
  <si>
    <t>BUCHA DE REDUÇÃO, CPVC, SOLDÁVEL, DN 28MM X 22MM, INSTALADO EM RAMAL DE DISTRIBUIÇÃO DE ÁGUA - FORNECIMENTO E INSTALAÇÃO. AF_12/2014</t>
  </si>
  <si>
    <t>89760</t>
  </si>
  <si>
    <t>LUVA, CPVC, SOLDÁVEL, DN 35MM, INSTALADO EM RAMAL DE DISTRIBUIÇÃO DE ÁGUA - FORNECIMENTO E INSTALAÇÃO. AF_12/2014</t>
  </si>
  <si>
    <t>11,82</t>
  </si>
  <si>
    <t>89761</t>
  </si>
  <si>
    <t>LUVA DE CORRER, CPVC, SOLDÁVEL, DN 35MM, INSTALADO EM RAMAL DE DISTRIBUIÇÃO DE ÁGUA - FORNECIMENTO E INSTALAÇÃO. AF_12/2014</t>
  </si>
  <si>
    <t>89762</t>
  </si>
  <si>
    <t>UNIÃO, CPVC, SOLDÁVEL, DN35MM, INSTALADO EM RAMAL DE DISTRIBUIÇÃO DE ÁGUA - FORNECIMENTO E INSTALAÇÃO. AF_12/2014</t>
  </si>
  <si>
    <t>27,43</t>
  </si>
  <si>
    <t>89763</t>
  </si>
  <si>
    <t>CONECTOR, CPVC, SOLDÁVEL, DN 35MM X 1 1/4 , INSTALADO EM RAMAL DE DISTRIBUIÇÃO DE ÁGUA - FORNECIMENTO E INSTALAÇÃO. AF_12/2014</t>
  </si>
  <si>
    <t>107,36</t>
  </si>
  <si>
    <t>89764</t>
  </si>
  <si>
    <t>BUCHA DE REDUÇÃO, CPVC, SOLDÁVEL, DN35MM X 28MM, INSTALADO EM RAMAL DE DISTRIBUIÇÃO DE ÁGUA - FORNECIMENTO E INSTALAÇÃO. AF_12/2014</t>
  </si>
  <si>
    <t>20,97</t>
  </si>
  <si>
    <t>89765</t>
  </si>
  <si>
    <t>TE, CPVC, SOLDÁVEL, DN 22MM, INSTALADO EM RAMAL DE DISTRIBUIÇÃO DE ÁGUA - FORNECIMENTO E INSTALAÇÃO. AF_12/2014</t>
  </si>
  <si>
    <t>89766</t>
  </si>
  <si>
    <t>TE DE TRANSIÇÃO, CPVC, SOLDÁVEL, DN 22MM X 1/2 , INSTALADO EM RAMAL DE DISTRIBUIÇÃO DE ÁGUA   FORNECIMENTO E INSTALAÇÃO. AF_12/2014</t>
  </si>
  <si>
    <t>13,60</t>
  </si>
  <si>
    <t>89767</t>
  </si>
  <si>
    <t>TÊ MISTURADOR, CPVC, SOLDÁVEL, DN 22MM, INSTALADO EM RAMAL DE DISTRIBUIÇÃO DE ÁGUA - FORNECIMENTO E INSTALAÇÃO. AF_12/2014</t>
  </si>
  <si>
    <t>89768</t>
  </si>
  <si>
    <t>TÊ, CPVC, SOLDÁVEL, DN 28MM, INSTALADO EM RAMAL DE DISTRIBUIÇÃO DE ÁGUA - FORNECIMENTO E INSTALAÇÃO. AF_12/2014</t>
  </si>
  <si>
    <t>89769</t>
  </si>
  <si>
    <t>TÊ, CPVC, SOLDÁVEL, DN35MM, INSTALADO EM RAMAL DE DISTRIBUIÇÃO DE ÁGUA - FORNECIMENTO E INSTALAÇÃO. AF_12/2014</t>
  </si>
  <si>
    <t>31,75</t>
  </si>
  <si>
    <t>89772</t>
  </si>
  <si>
    <t>TUBO, CPVC, SOLDÁVEL, DN 54MM, INSTALADO EM PRUMADA DE ÁGUA  FORNECIMENTO E INSTALAÇÃO. AF_12/2014</t>
  </si>
  <si>
    <t>65,59</t>
  </si>
  <si>
    <t>89774</t>
  </si>
  <si>
    <t>LUVA SIMPLES, PVC, SERIE NORMAL, ESGOTO PREDIAL, DN 75 MM, JUNTA ELÁSTICA, FORNECIDO E INSTALADO EM RAMAL DE DESCARGA OU RAMAL DE ESGOTO SANITÁRIO. AF_12/2014</t>
  </si>
  <si>
    <t>89776</t>
  </si>
  <si>
    <t>LUVA DE CORRER, PVC, SERIE NORMAL, ESGOTO PREDIAL, DN 75 MM, JUNTA ELÁSTICA, FORNECIDO E INSTALADO EM RAMAL DE DESCARGA OU RAMAL DE ESGOTO SANITÁRIO. AF_12/2014</t>
  </si>
  <si>
    <t>13,15</t>
  </si>
  <si>
    <t>89777</t>
  </si>
  <si>
    <t>JOELHO 90 GRAUS, CPVC, SOLDÁVEL, DN 35MM, INSTALADO EM PRUMADA DE ÁGUA  FORNECIMENTO E INSTALAÇÃO. AF_12/2014</t>
  </si>
  <si>
    <t>16,21</t>
  </si>
  <si>
    <t>89778</t>
  </si>
  <si>
    <t>LUVA SIMPLES, PVC, SERIE NORMAL, ESGOTO PREDIAL, DN 100 MM, JUNTA ELÁSTICA, FORNECIDO E INSTALADO EM RAMAL DE DESCARGA OU RAMAL DE ESGOTO SANITÁRIO. AF_12/2014</t>
  </si>
  <si>
    <t>13,16</t>
  </si>
  <si>
    <t>89779</t>
  </si>
  <si>
    <t>LUVA DE CORRER, PVC, SERIE NORMAL, ESGOTO PREDIAL, DN 100 MM, JUNTA ELÁSTICA, FORNECIDO E INSTALADO EM RAMAL DE DESCARGA OU RAMAL DE ESGOTO SANITÁRIO. AF_12/2014</t>
  </si>
  <si>
    <t>18,63</t>
  </si>
  <si>
    <t>89780</t>
  </si>
  <si>
    <t>JOELHO 45 GRAUS, CPVC, SOLDÁVEL, DN 35MM, INSTALADO EM PRUMADA DE ÁGUA - FORNECIMENTO E INSTALAÇÃO. AF_12/2014</t>
  </si>
  <si>
    <t>89781</t>
  </si>
  <si>
    <t>JOELHO 90 GRAUS, CPVC, SOLDÁVEL, DN 42MM, INSTALADO EM PRUMADA DE ÁGUA  FORNECIMENTO E INSTALAÇÃO. AF_12/2014</t>
  </si>
  <si>
    <t>24,11</t>
  </si>
  <si>
    <t>89782</t>
  </si>
  <si>
    <t>TE, PVC, SERIE NORMAL, ESGOTO PREDIAL, DN 40 X 40 MM, JUNTA SOLDÁVEL, FORNECIDO E INSTALADO EM RAMAL DE DESCARGA OU RAMAL DE ESGOTO SANITÁRIO. AF_12/2014</t>
  </si>
  <si>
    <t>8,69</t>
  </si>
  <si>
    <t>89783</t>
  </si>
  <si>
    <t>JUNÇÃO SIMPLES, PVC, SERIE NORMAL, ESGOTO PREDIAL, DN 40 MM, JUNTA SOLDÁVEL, FORNECIDO E INSTALADO EM RAMAL DE DESCARGA OU RAMAL DE ESGOTO SANITÁRIO. AF_12/2014</t>
  </si>
  <si>
    <t>9,05</t>
  </si>
  <si>
    <t>89784</t>
  </si>
  <si>
    <t>TE, PVC, SERIE NORMAL, ESGOTO PREDIAL, DN 50 X 50 MM, JUNTA ELÁSTICA, FORNECIDO E INSTALADO EM RAMAL DE DESCARGA OU RAMAL DE ESGOTO SANITÁRIO. AF_12/2014</t>
  </si>
  <si>
    <t>14,23</t>
  </si>
  <si>
    <t>89785</t>
  </si>
  <si>
    <t>JUNÇÃO SIMPLES, PVC, SERIE NORMAL, ESGOTO PREDIAL, DN 50 X 50 MM, JUNTA ELÁSTICA, FORNECIDO E INSTALADO EM RAMAL DE DESCARGA OU RAMAL DE ESGOTO SANITÁRIO. AF_12/2014</t>
  </si>
  <si>
    <t>89786</t>
  </si>
  <si>
    <t>TE, PVC, SERIE NORMAL, ESGOTO PREDIAL, DN 75 X 75 MM, JUNTA ELÁSTICA, FORNECIDO E INSTALADO EM RAMAL DE DESCARGA OU RAMAL DE ESGOTO SANITÁRIO. AF_12/2014</t>
  </si>
  <si>
    <t>23,30</t>
  </si>
  <si>
    <t>89787</t>
  </si>
  <si>
    <t>JOELHO 45 GRAUS, CPVC, SOLDÁVEL, DN 42MM, INSTALADO EM PRUMADA DE ÁGUA  FORNECIMENTO E INSTALAÇÃO. AF_12/2014</t>
  </si>
  <si>
    <t>89788</t>
  </si>
  <si>
    <t>JOELHO 90 GRAUS, CPVC, SOLDÁVEL, DN 54MM, INSTALADO EM PRUMADA DE ÁGUA  FORNECIMENTO E INSTALAÇÃO. AF_12/2014</t>
  </si>
  <si>
    <t>47,09</t>
  </si>
  <si>
    <t>89789</t>
  </si>
  <si>
    <t>JOELHO 45 GRAUS, CPVC, SOLDÁVEL, DN 54MM, INSTALADO EM PRUMADA DE ÁGUA  FORNECIMENTO E INSTALAÇÃO. AF_12/2014</t>
  </si>
  <si>
    <t>47,83</t>
  </si>
  <si>
    <t>89790</t>
  </si>
  <si>
    <t>JOELHO 90 GRAUS, CPVC, SOLDÁVEL, DN 73MM, INSTALADO EM PRUMADA DE ÁGUA  FORNECIMENTO E INSTALAÇÃO. AF_12/2014</t>
  </si>
  <si>
    <t>116,31</t>
  </si>
  <si>
    <t>89791</t>
  </si>
  <si>
    <t>JOELHO 45 GRAUS, CPVC, SOLDÁVEL, DN 73MM, INSTALADO EM PRUMADA DE ÁGUA  FORNECIMENTO E INSTALAÇÃO. AF_12/2014</t>
  </si>
  <si>
    <t>119,04</t>
  </si>
  <si>
    <t>89792</t>
  </si>
  <si>
    <t>JOELHO 90 GRAUS, CPVC, SOLDÁVEL, DN 89MM, INSTALADO EM PRUMADA DE ÁGUA  FORNECIMENTO E INSTALAÇÃO. AF_12/2014</t>
  </si>
  <si>
    <t>89793</t>
  </si>
  <si>
    <t>JOELHO 45 GRAUS, CPVC, SOLDÁVEL, DN 89MM, INSTALADO EM PRUMADA DE ÁGUA  FORNECIMENTO E INSTALAÇÃO. AF_12/2014</t>
  </si>
  <si>
    <t>139,98</t>
  </si>
  <si>
    <t>89794</t>
  </si>
  <si>
    <t>LUVA, CPVC, SOLDÁVEL, DN 35MM, INSTALADO EM PRUMADA DE ÁGUA  FORNECIMENTO E INSTALAÇÃO. AF_12/2014</t>
  </si>
  <si>
    <t>10,90</t>
  </si>
  <si>
    <t>89795</t>
  </si>
  <si>
    <t>JUNÇÃO SIMPLES, PVC, SERIE NORMAL, ESGOTO PREDIAL, DN 75 X 75 MM, JUNTA ELÁSTICA, FORNECIDO E INSTALADO EM RAMAL DE DESCARGA OU RAMAL DE ESGOTO SANITÁRIO. AF_12/2014</t>
  </si>
  <si>
    <t>24,42</t>
  </si>
  <si>
    <t>89796</t>
  </si>
  <si>
    <t>TE, PVC, SERIE NORMAL, ESGOTO PREDIAL, DN 100 X 100 MM, JUNTA ELÁSTICA, FORNECIDO E INSTALADO EM RAMAL DE DESCARGA OU RAMAL DE ESGOTO SANITÁRIO. AF_12/2014</t>
  </si>
  <si>
    <t>89797</t>
  </si>
  <si>
    <t>JUNÇÃO SIMPLES, PVC, SERIE NORMAL, ESGOTO PREDIAL, DN 100 X 100 MM, JUNTA ELÁSTICA, FORNECIDO E INSTALADO EM RAMAL DE DESCARGA OU RAMAL DE ESGOTO SANITÁRIO. AF_12/2014</t>
  </si>
  <si>
    <t>33,22</t>
  </si>
  <si>
    <t>89801</t>
  </si>
  <si>
    <t>JOELHO 90 GRAUS, PVC, SERIE NORMAL, ESGOTO PREDIAL, DN 50 MM, JUNTA ELÁSTICA, FORNECIDO E INSTALADO EM PRUMADA DE ESGOTO SANITÁRIO OU VENTILAÇÃO. AF_12/2014</t>
  </si>
  <si>
    <t>89802</t>
  </si>
  <si>
    <t>JOELHO 45 GRAUS, PVC, SERIE NORMAL, ESGOTO PREDIAL, DN 50 MM, JUNTA ELÁSTICA, FORNECIDO E INSTALADO EM PRUMADA DE ESGOTO SANITÁRIO OU VENTILAÇÃO. AF_12/2014</t>
  </si>
  <si>
    <t>89803</t>
  </si>
  <si>
    <t>CURVA CURTA 90 GRAUS, PVC, SERIE NORMAL, ESGOTO PREDIAL, DN 50 MM, JUNTA ELÁSTICA, FORNECIDO E INSTALADO EM PRUMADA DE ESGOTO SANITÁRIO OU VENTILAÇÃO. AF_12/2014</t>
  </si>
  <si>
    <t>10,11</t>
  </si>
  <si>
    <t>89804</t>
  </si>
  <si>
    <t>CURVA LONGA 90 GRAUS, PVC, SERIE NORMAL, ESGOTO PREDIAL, DN 50 MM, JUNTA ELÁSTICA, FORNECIDO E INSTALADO EM PRUMADA DE ESGOTO SANITÁRIO OU VENTILAÇÃO. AF_12/2014</t>
  </si>
  <si>
    <t>10,00</t>
  </si>
  <si>
    <t>89805</t>
  </si>
  <si>
    <t>JOELHO 90 GRAUS, PVC, SERIE NORMAL, ESGOTO PREDIAL, DN 75 MM, JUNTA ELÁSTICA, FORNECIDO E INSTALADO EM PRUMADA DE ESGOTO SANITÁRIO OU VENTILAÇÃO. AF_12/2014</t>
  </si>
  <si>
    <t>89806</t>
  </si>
  <si>
    <t>JOELHO 45 GRAUS, PVC, SERIE NORMAL, ESGOTO PREDIAL, DN 75 MM, JUNTA ELÁSTICA, FORNECIDO E INSTALADO EM PRUMADA DE ESGOTO SANITÁRIO OU VENTILAÇÃO. AF_12/2014</t>
  </si>
  <si>
    <t>10,18</t>
  </si>
  <si>
    <t>89807</t>
  </si>
  <si>
    <t>CURVA CURTA 90 GRAUS, PVC, SERIE NORMAL, ESGOTO PREDIAL, DN 75 MM, JUNTA ELÁSTICA, FORNECIDO E INSTALADO EM PRUMADA DE ESGOTO SANITÁRIO OU VENTILAÇÃO. AF_12/2014</t>
  </si>
  <si>
    <t>19,61</t>
  </si>
  <si>
    <t>89808</t>
  </si>
  <si>
    <t>CURVA LONGA 90 GRAUS, PVC, SERIE NORMAL, ESGOTO PREDIAL, DN 75 MM, JUNTA ELÁSTICA, FORNECIDO E INSTALADO EM PRUMADA DE ESGOTO SANITÁRIO OU VENTILAÇÃO. AF_12/2014</t>
  </si>
  <si>
    <t>27,26</t>
  </si>
  <si>
    <t>89809</t>
  </si>
  <si>
    <t>JOELHO 90 GRAUS, PVC, SERIE NORMAL, ESGOTO PREDIAL, DN 100 MM, JUNTA ELÁSTICA, FORNECIDO E INSTALADO EM PRUMADA DE ESGOTO SANITÁRIO OU VENTILAÇÃO. AF_12/2014</t>
  </si>
  <si>
    <t>12,99</t>
  </si>
  <si>
    <t>89810</t>
  </si>
  <si>
    <t>JOELHO 45 GRAUS, PVC, SERIE NORMAL, ESGOTO PREDIAL, DN 100 MM, JUNTA ELÁSTICA, FORNECIDO E INSTALADO EM PRUMADA DE ESGOTO SANITÁRIO OU VENTILAÇÃO. AF_12/2014</t>
  </si>
  <si>
    <t>13,05</t>
  </si>
  <si>
    <t>89811</t>
  </si>
  <si>
    <t>CURVA CURTA 90 GRAUS, PVC, SERIE NORMAL, ESGOTO PREDIAL, DN 100 MM, JUNTA ELÁSTICA, FORNECIDO E INSTALADO EM PRUMADA DE ESGOTO SANITÁRIO OU VENTILAÇÃO. AF_12/2014</t>
  </si>
  <si>
    <t>22,69</t>
  </si>
  <si>
    <t>89812</t>
  </si>
  <si>
    <t>CURVA LONGA 90 GRAUS, PVC, SERIE NORMAL, ESGOTO PREDIAL, DN 100 MM, JUNTA ELÁSTICA, FORNECIDO E INSTALADO EM PRUMADA DE ESGOTO SANITÁRIO OU VENTILAÇÃO. AF_12/2014</t>
  </si>
  <si>
    <t>42,76</t>
  </si>
  <si>
    <t>89813</t>
  </si>
  <si>
    <t>LUVA SIMPLES, PVC, SERIE NORMAL, ESGOTO PREDIAL, DN 50 MM, JUNTA ELÁSTICA, FORNECIDO E INSTALADO EM PRUMADA DE ESGOTO SANITÁRIO OU VENTILAÇÃO. AF_12/2014</t>
  </si>
  <si>
    <t>89814</t>
  </si>
  <si>
    <t>LUVA DE CORRER, PVC, SERIE NORMAL, ESGOTO PREDIAL, DN 50 MM, JUNTA ELÁSTICA, FORNECIDO E INSTALADO EM PRUMADA DE ESGOTO SANITÁRIO OU VENTILAÇÃO. AF_12/2014</t>
  </si>
  <si>
    <t>89815</t>
  </si>
  <si>
    <t>LUVA DE CORRER, CPVC, SOLDÁVEL, DN 35MM, INSTALADO EM PRUMADA DE ÁGUA  FORNECIMENTO E INSTALAÇÃO. AF_12/2014</t>
  </si>
  <si>
    <t>18,43</t>
  </si>
  <si>
    <t>89816</t>
  </si>
  <si>
    <t>UNIÃO, CPVC, SOLDÁVEL, DN35MM, INSTALADO EM PRUMADA DE ÁGUA  FORNECIMENTO E INSTALAÇÃO. AF_12/2014</t>
  </si>
  <si>
    <t>26,51</t>
  </si>
  <si>
    <t>89817</t>
  </si>
  <si>
    <t>LUVA SIMPLES, PVC, SERIE NORMAL, ESGOTO PREDIAL, DN 75 MM, JUNTA ELÁSTICA, FORNECIDO E INSTALADO EM PRUMADA DE ESGOTO SANITÁRIO OU VENTILAÇÃO. AF_12/2014</t>
  </si>
  <si>
    <t>7,62</t>
  </si>
  <si>
    <t>89818</t>
  </si>
  <si>
    <t>CONECTOR, CPVC, SOLDÁVEL, DN 35MM X 1 1/4, INSTALADO EM PRUMADA DE ÁGUA  FORNECIMENTO E INSTALAÇÃO. AF_12/2014</t>
  </si>
  <si>
    <t>106,44</t>
  </si>
  <si>
    <t>89819</t>
  </si>
  <si>
    <t>LUVA DE CORRER, PVC, SERIE NORMAL, ESGOTO PREDIAL, DN 75 MM, JUNTA ELÁSTICA, FORNECIDO E INSTALADO EM PRUMADA DE ESGOTO SANITÁRIO OU VENTILAÇÃO. AF_12/2014</t>
  </si>
  <si>
    <t>10,35</t>
  </si>
  <si>
    <t>89820</t>
  </si>
  <si>
    <t>BUCHA DE REDUÇÃO, CPVC, SOLDÁVEL, DN35MM X 28MM, INSTALADO EM PRUMADA DE ÁGUA  FORNECIMENTO E INSTALAÇÃO. AF_12/2014</t>
  </si>
  <si>
    <t>89821</t>
  </si>
  <si>
    <t>LUVA SIMPLES, PVC, SERIE NORMAL, ESGOTO PREDIAL, DN 100 MM, JUNTA ELÁSTICA, FORNECIDO E INSTALADO EM PRUMADA DE ESGOTO SANITÁRIO OU VENTILAÇÃO. AF_12/2014</t>
  </si>
  <si>
    <t>89822</t>
  </si>
  <si>
    <t>LUVA, CPVC, SOLDÁVEL, DN 42MM, INSTALADO EM PRUMADA DE ÁGUA  FORNECIMENTO E INSTALAÇÃO. AF_12/2014</t>
  </si>
  <si>
    <t>14,32</t>
  </si>
  <si>
    <t>89823</t>
  </si>
  <si>
    <t>LUVA DE CORRER, PVC, SERIE NORMAL, ESGOTO PREDIAL, DN 100 MM, JUNTA ELÁSTICA, FORNECIDO E INSTALADO EM PRUMADA DE ESGOTO SANITÁRIO OU VENTILAÇÃO. AF_12/2014</t>
  </si>
  <si>
    <t>15,03</t>
  </si>
  <si>
    <t>89824</t>
  </si>
  <si>
    <t>LUVA DE CORRER, CPVC, SOLDÁVEL, DN 42MM, INSTALADO EM PRUMADA DE ÁGUA  FORNECIMENTO E INSTALAÇÃO. AF_12/2014</t>
  </si>
  <si>
    <t>89825</t>
  </si>
  <si>
    <t>TE, PVC, SERIE NORMAL, ESGOTO PREDIAL, DN 50 X 50 MM, JUNTA ELÁSTICA, FORNECIDO E INSTALADO EM PRUMADA DE ESGOTO SANITÁRIO OU VENTILAÇÃO. AF_12/2014</t>
  </si>
  <si>
    <t>89826</t>
  </si>
  <si>
    <t>LUVA DE TRANSIÇÃO, CPVC, SOLDÁVEL, DN42MM X 1.1/2, INSTALADO EM PRUMADA DE ÁGUA  FORNECIMENTO E INSTALAÇÃO. AF_12/2014</t>
  </si>
  <si>
    <t>108,65</t>
  </si>
  <si>
    <t>89827</t>
  </si>
  <si>
    <t>JUNÇÃO SIMPLES, PVC, SERIE NORMAL, ESGOTO PREDIAL, DN 50 X 50 MM, JUNTA ELÁSTICA, FORNECIDO E INSTALADO EM PRUMADA DE ESGOTO SANITÁRIO OU VENTILAÇÃO. AF_12/2014</t>
  </si>
  <si>
    <t>89828</t>
  </si>
  <si>
    <t>UNIÃO, CPVC, SOLDÁVEL, DN42MM, INSTALADO EM PRUMADA DE ÁGUA  FORNECIMENTO E INSTALAÇÃO. AF_12/2014</t>
  </si>
  <si>
    <t>38,31</t>
  </si>
  <si>
    <t>89829</t>
  </si>
  <si>
    <t>TE, PVC, SERIE NORMAL, ESGOTO PREDIAL, DN 75 X 75 MM, JUNTA ELÁSTICA, FORNECIDO E INSTALADO EM PRUMADA DE ESGOTO SANITÁRIO OU VENTILAÇÃO. AF_12/2014</t>
  </si>
  <si>
    <t>89830</t>
  </si>
  <si>
    <t>JUNÇÃO SIMPLES, PVC, SERIE NORMAL, ESGOTO PREDIAL, DN 75 X 75 MM, JUNTA ELÁSTICA, FORNECIDO E INSTALADO EM PRUMADA DE ESGOTO SANITÁRIO OU VENTILAÇÃO. AF_12/2014</t>
  </si>
  <si>
    <t>18,83</t>
  </si>
  <si>
    <t>89831</t>
  </si>
  <si>
    <t>CONECTOR, CPVC, SOLDÁVEL, DN 42MM X 1.1/2, INSTALADO EM PRUMADA DE ÁGUA  FORNECIMENTO E INSTALAÇÃO. AF_12/2014</t>
  </si>
  <si>
    <t>129,96</t>
  </si>
  <si>
    <t>89832</t>
  </si>
  <si>
    <t>BUCHA DE REDUÇÃO, CPVC, SOLDÁVEL, DN 42MM X 22MM, INSTALADO EM RAMAL DE DISTRIBUIÇÃO DE ÁGUA - FORNECIMENTO E INSTALAÇÃO. AF_12/2014</t>
  </si>
  <si>
    <t>89833</t>
  </si>
  <si>
    <t>TE, PVC, SERIE NORMAL, ESGOTO PREDIAL, DN 100 X 100 MM, JUNTA ELÁSTICA, FORNECIDO E INSTALADO EM PRUMADA DE ESGOTO SANITÁRIO OU VENTILAÇÃO. AF_12/2014</t>
  </si>
  <si>
    <t>22,20</t>
  </si>
  <si>
    <t>89834</t>
  </si>
  <si>
    <t>JUNÇÃO SIMPLES, PVC, SERIE NORMAL, ESGOTO PREDIAL, DN 100 X 100 MM, JUNTA ELÁSTICA, FORNECIDO E INSTALADO EM PRUMADA DE ESGOTO SANITÁRIO OU VENTILAÇÃO. AF_12/2014</t>
  </si>
  <si>
    <t>26,43</t>
  </si>
  <si>
    <t>89835</t>
  </si>
  <si>
    <t>LUVA, CPVC, SOLDÁVEL, DN 54MM, INSTALADO EM PRUMADA DE ÁGUA  FORNECIMENTO E INSTALAÇÃO. AF_12/2014</t>
  </si>
  <si>
    <t>25,83</t>
  </si>
  <si>
    <t>89836</t>
  </si>
  <si>
    <t>LUVA DE TRANSIÇÃO, CPVC, SOLDÁVEL, DN 54MM X 2, INSTALADO EM PRUMADA DE ÁGUA  FORNECIMENTO E INSTALAÇÃO. AF_12/2014</t>
  </si>
  <si>
    <t>175,63</t>
  </si>
  <si>
    <t>89837</t>
  </si>
  <si>
    <t>UNIÃO, CPVC, SOLDÁVEL, DN 54MM, INSTALADO EM PRUMADA DE ÁGUA  FORNECIMENTO E INSTALAÇÃO. AF_12/2014</t>
  </si>
  <si>
    <t>87,30</t>
  </si>
  <si>
    <t>89838</t>
  </si>
  <si>
    <t>LUVA, CPVC, SOLDÁVEL, DN 73MM, INSTALADO EM PRUMADA DE ÁGUA  FORNECIMENTO E INSTALAÇÃO. AF_12/2014</t>
  </si>
  <si>
    <t>95,42</t>
  </si>
  <si>
    <t>89839</t>
  </si>
  <si>
    <t>UNIÃO, CPVC, SOLDÁVEL, DN 73MM, INSTALADO EM PRUMADA DE ÁGUA  FORNECIMENTO E INSTALAÇÃO. AF_12/2014</t>
  </si>
  <si>
    <t>126,34</t>
  </si>
  <si>
    <t>89840</t>
  </si>
  <si>
    <t>LUVA, CPVC, SOLDÁVEL, DN 89MM, INSTALADO EM PRUMADA DE ÁGUA  FORNECIMENTO E INSTALAÇÃO. AF_12/2014</t>
  </si>
  <si>
    <t>109,21</t>
  </si>
  <si>
    <t>89841</t>
  </si>
  <si>
    <t>UNIÃO, CPVC, SOLDÁVEL, DN 89MM, INSTALADO EM PRUMADA DE ÁGUA  FORNECIMENTO E INSTALAÇÃO. AF_12/2014</t>
  </si>
  <si>
    <t>185,16</t>
  </si>
  <si>
    <t>89842</t>
  </si>
  <si>
    <t>TÊ, CPVC, SOLDÁVEL, DN 35MM, INSTALADO EM PRUMADA DE ÁGUA  FORNECIMENTO E INSTALAÇÃO. AF_12/2014</t>
  </si>
  <si>
    <t>29,91</t>
  </si>
  <si>
    <t>89844</t>
  </si>
  <si>
    <t>TE, CPVC, SOLDÁVEL, DN  42MM, INSTALADO EM PRUMADA DE ÁGUA  FORNECIMENTO E INSTALAÇÃO. AF_12/2014</t>
  </si>
  <si>
    <t>38,08</t>
  </si>
  <si>
    <t>89845</t>
  </si>
  <si>
    <t>TÊ, CPVC, SOLDÁVEL, DN 54 MM, INSTALADO EM PRUMADA DE ÁGUA  FORNECIMENTO E INSTALAÇÃO. AF_12/2014</t>
  </si>
  <si>
    <t>59,17</t>
  </si>
  <si>
    <t>89846</t>
  </si>
  <si>
    <t>TÊ, CPVC, SOLDÁVEL, DN 73MM, INSTALADO EM PRUMADA DE ÁGUA  FORNECIMENTO E INSTALAÇÃO. AF_12/2014</t>
  </si>
  <si>
    <t>89847</t>
  </si>
  <si>
    <t>TÊ, CPVC, SOLDÁVEL, DN 89MM, INSTALADO EM PRUMADA DE ÁGUA  FORNECIMENTO E INSTALAÇÃO. AF_12/2014</t>
  </si>
  <si>
    <t>163,00</t>
  </si>
  <si>
    <t>89850</t>
  </si>
  <si>
    <t>JOELHO 90 GRAUS, PVC, SERIE NORMAL, ESGOTO PREDIAL, DN 100 MM, JUNTA ELÁSTICA, FORNECIDO E INSTALADO EM SUBCOLETOR AÉREO DE ESGOTO SANITÁRIO. AF_12/2014</t>
  </si>
  <si>
    <t>17,78</t>
  </si>
  <si>
    <t>89851</t>
  </si>
  <si>
    <t>JOELHO 45 GRAUS, PVC, SERIE NORMAL, ESGOTO PREDIAL, DN 100 MM, JUNTA ELÁSTICA, FORNECIDO E INSTALADO EM SUBCOLETOR AÉREO DE ESGOTO SANITÁRIO. AF_12/2014</t>
  </si>
  <si>
    <t>89852</t>
  </si>
  <si>
    <t>CURVA CURTA 90 GRAUS, PVC, SERIE NORMAL, ESGOTO PREDIAL, DN 100 MM, JUNTA ELÁSTICA, FORNECIDO E INSTALADO EM SUBCOLETOR AÉREO DE ESGOTO SANITÁRIO. AF_12/2014</t>
  </si>
  <si>
    <t>89853</t>
  </si>
  <si>
    <t>CURVA LONGA 90 GRAUS, PVC, SERIE NORMAL, ESGOTO PREDIAL, DN 100 MM, JUNTA ELÁSTICA, FORNECIDO E INSTALADO EM SUBCOLETOR AÉREO DE ESGOTO SANITÁRIO. AF_12/2014</t>
  </si>
  <si>
    <t>47,55</t>
  </si>
  <si>
    <t>89854</t>
  </si>
  <si>
    <t>JOELHO 90 GRAUS, PVC, SERIE NORMAL, ESGOTO PREDIAL, DN 150 MM, JUNTA ELÁSTICA, FORNECIDO E INSTALADO EM SUBCOLETOR AÉREO DE ESGOTO SANITÁRIO. AF_12/2014</t>
  </si>
  <si>
    <t>49,48</t>
  </si>
  <si>
    <t>89855</t>
  </si>
  <si>
    <t>JOELHO 45 GRAUS, PVC, SERIE NORMAL, ESGOTO PREDIAL, DN 150 MM, JUNTA ELÁSTICA, FORNECIDO E INSTALADO EM SUBCOLETOR AÉREO DE ESGOTO SANITÁRIO. AF_12/2014</t>
  </si>
  <si>
    <t>52,66</t>
  </si>
  <si>
    <t>89856</t>
  </si>
  <si>
    <t>LUVA SIMPLES, PVC, SERIE NORMAL, ESGOTO PREDIAL, DN 100 MM, JUNTA ELÁSTICA, FORNECIDO E INSTALADO EM SUBCOLETOR AÉREO DE ESGOTO SANITÁRIO. AF_12/2014</t>
  </si>
  <si>
    <t>89857</t>
  </si>
  <si>
    <t>LUVA DE CORRER, PVC, SERIE NORMAL, ESGOTO PREDIAL, DN 100 MM, JUNTA ELÁSTICA, FORNECIDO E INSTALADO EM SUBCOLETOR AÉREO DE ESGOTO SANITÁRIO. AF_12/2014</t>
  </si>
  <si>
    <t>89859</t>
  </si>
  <si>
    <t>LUVA DE CORRER, PVC, SERIE NORMAL, ESGOTO PREDIAL, DN 150 MM, JUNTA ELÁSTICA, FORNECIDO E INSTALADO EM SUBCOLETOR AÉREO DE ESGOTO SANITÁRIO. AF_12/2014</t>
  </si>
  <si>
    <t>44,13</t>
  </si>
  <si>
    <t>89860</t>
  </si>
  <si>
    <t>TE, PVC, SERIE NORMAL, ESGOTO PREDIAL, DN 100 X 100 MM, JUNTA ELÁSTICA, FORNECIDO E INSTALADO EM SUBCOLETOR AÉREO DE ESGOTO SANITÁRIO. AF_12/2014</t>
  </si>
  <si>
    <t>28,59</t>
  </si>
  <si>
    <t>89861</t>
  </si>
  <si>
    <t>JUNÇÃO SIMPLES, PVC, SERIE NORMAL, ESGOTO PREDIAL, DN 100 X 100 MM, JUNTA ELÁSTICA, FORNECIDO E INSTALADO EM SUBCOLETOR AÉREO DE ESGOTO SANITÁRIO. AF_12/2014</t>
  </si>
  <si>
    <t>32,82</t>
  </si>
  <si>
    <t>89862</t>
  </si>
  <si>
    <t>TE, PVC, SERIE NORMAL, ESGOTO PREDIAL, DN 150 X 150 MM, JUNTA ELÁSTICA, FORNECIDO E INSTALADO EM SUBCOLETOR AÉREO DE ESGOTO SANITÁRIO. AF_12/2014</t>
  </si>
  <si>
    <t>79,57</t>
  </si>
  <si>
    <t>89863</t>
  </si>
  <si>
    <t>JUNÇÃO SIMPLES, PVC, SERIE NORMAL, ESGOTO PREDIAL, DN 150 X 150 MM, JUNTA ELÁSTICA, FORNECIDO E INSTALADO EM SUBCOLETOR AÉREO DE ESGOTO SANITÁRIO. AF_12/2014</t>
  </si>
  <si>
    <t>128,25</t>
  </si>
  <si>
    <t>89866</t>
  </si>
  <si>
    <t>JOELHO 90 GRAUS, PVC, SOLDÁVEL, DN 25MM, INSTALADO EM DRENO DE AR-CONDICIONADO - FORNECIMENTO E INSTALAÇÃO. AF_12/2014</t>
  </si>
  <si>
    <t>89867</t>
  </si>
  <si>
    <t>JOELHO 45 GRAUS, PVC, SOLDÁVEL, DN 25MM, INSTALADO EM DRENO DE AR-CONDICIONADO - FORNECIMENTO E INSTALAÇÃO. AF_12/2014</t>
  </si>
  <si>
    <t>89868</t>
  </si>
  <si>
    <t>LUVA, PVC, SOLDÁVEL, DN 25MM, INSTALADO EM DRENO DE AR-CONDICIONADO - FORNECIMENTO E INSTALAÇÃO. AF_12/2014</t>
  </si>
  <si>
    <t>89869</t>
  </si>
  <si>
    <t>TE, PVC, SOLDÁVEL, DN 25MM, INSTALADO EM DRENO DE AR-CONDICIONADO - FORNECIMENTO E INSTALAÇÃO. AF_12/2014</t>
  </si>
  <si>
    <t>5,83</t>
  </si>
  <si>
    <t>89979</t>
  </si>
  <si>
    <t>LUVA COM BUCHA DE LATÃO, PVC, SOLDÁVEL, DN 32MM X 1 , INSTALADO EM RAMAL OU SUB-RAMAL DE ÁGUA   FORNECIMENTO E INSTALAÇÃO. AF_12/2014</t>
  </si>
  <si>
    <t>89980</t>
  </si>
  <si>
    <t>LUVA COM BUCHA DE LATÃO, PVC, SOLDÁVEL, DN 25MM X 3/4, INSTALADO EM PRUMADA DE ÁGUA - FORNECIMENTO E INSTALAÇÃO. AF_12/2014</t>
  </si>
  <si>
    <t>6,37</t>
  </si>
  <si>
    <t>89981</t>
  </si>
  <si>
    <t>LUVA SOLDÁVEL E COM BUCHA DE LATÃO, PVC, SOLDÁVEL, DN 32MM X 1 , INSTALADO EM PRUMADA DE ÁGUA   FORNECIMENTO E INSTALAÇÃO. AF_12/2014</t>
  </si>
  <si>
    <t>90373</t>
  </si>
  <si>
    <t>JOELHO 90 GRAUS COM BUCHA DE LATÃO, PVC, SOLDÁVEL, DN 25MM, X 1/2 INSTALADO EM RAMAL OU SUB-RAMAL DE ÁGUA - FORNECIMENTO E INSTALAÇÃO. AF_12/2014</t>
  </si>
  <si>
    <t>90374</t>
  </si>
  <si>
    <t>TÊ COM BUCHA DE LATÃO NA BOLSA CENTRAL, PVC, SOLDÁVEL, DN 25MM X 3/4, INSTALADO EM RAMAL OU SUB-RAMAL DE ÁGUA - FORNECIMENTO E INSTALAÇÃO. AF_03/2015</t>
  </si>
  <si>
    <t>16,14</t>
  </si>
  <si>
    <t>90375</t>
  </si>
  <si>
    <t>BUCHA DE REDUÇÃO, PVC, SOLDÁVEL, DN 40MM X 32MM, INSTALADO EM RAMAL OU SUB-RAMAL DE ÁGUA - FORNECIMENTO E INSTALAÇÃO. AF_03/2015</t>
  </si>
  <si>
    <t>6,94</t>
  </si>
  <si>
    <t>92287</t>
  </si>
  <si>
    <t>COTOVELO DE COBRE, 90 GRAUS, SEM ANEL DE SOLDA, DN 22 MM, INSTALADO EM PRUMADA - FORNECIMENTO E INSTALAÇÃO. AF_12/2015_P</t>
  </si>
  <si>
    <t>9,82</t>
  </si>
  <si>
    <t>92288</t>
  </si>
  <si>
    <t>COTOVELO DE COBRE, 90 GRAUS, SEM ANEL DE SOLDA, DN 28 MM, INSTALADO EM PRUMADA - FORNECIMENTO E INSTALAÇÃO. AF_12/2015_P</t>
  </si>
  <si>
    <t>92289</t>
  </si>
  <si>
    <t>COTOVELO DE COBRE, 90 GRAUS, SEM ANEL DE SOLDA, DN 35 MM, INSTALADO EM PRUMADA - FORNECIMENTO E INSTALAÇÃO. AF_12/2015_P</t>
  </si>
  <si>
    <t>92290</t>
  </si>
  <si>
    <t>COTOVELO DE COBRE, 90 GRAUS, SEM ANEL DE SOLDA, DN 42 MM, INSTALADO EM PRUMADA - FORNECIMENTO E INSTALAÇÃO. AF_12/2015_P</t>
  </si>
  <si>
    <t>34,28</t>
  </si>
  <si>
    <t>92291</t>
  </si>
  <si>
    <t>COTOVELO DE COBRE, 90 GRAUS, SEM ANEL DE SOLDA, DN 54 MM, INSTALADO EM PRUMADA - FORNECIMENTO E INSTALAÇÃO. AF_12/2015_P</t>
  </si>
  <si>
    <t>51,34</t>
  </si>
  <si>
    <t>92292</t>
  </si>
  <si>
    <t>COTOVELO DE COBRE, 90 GRAUS, SEM ANEL DE SOLDA, DN 66 MM, INSTALADO EM PRUMADA - FORNECIMENTO E INSTALAÇÃO. AF_12/2015_P</t>
  </si>
  <si>
    <t>151,37</t>
  </si>
  <si>
    <t>92293</t>
  </si>
  <si>
    <t>LUVA DE COBRE, SEM ANEL DE SOLDA, DN 22 MM, INSTALADO EM PRUMADA - FORNECIMENTO E INSTALAÇÃO. AF_12/2015_P</t>
  </si>
  <si>
    <t>5,86</t>
  </si>
  <si>
    <t>92294</t>
  </si>
  <si>
    <t>LUVA DE COBRE, SEM ANEL DE SOLDA, DN 28 MM, INSTALADO EM PRUMADA - FORNECIMENTO E INSTALAÇÃO. AF_12/2015_P</t>
  </si>
  <si>
    <t>8,91</t>
  </si>
  <si>
    <t>92295</t>
  </si>
  <si>
    <t>LUVA DE COBRE, SEM ANEL DE SOLDA, DN 35 MM, INSTALADO EM PRUMADA - FORNECIMENTO E INSTALAÇÃO. AF_12/2015_P</t>
  </si>
  <si>
    <t>15,26</t>
  </si>
  <si>
    <t>92296</t>
  </si>
  <si>
    <t>LUVA DE COBRE, SEM ANEL DE SOLDA, DN 42 MM, INSTALADO EM PRUMADA - FORNECIMENTO E INSTALAÇÃO. AF_12/2015_P</t>
  </si>
  <si>
    <t>19,86</t>
  </si>
  <si>
    <t>92297</t>
  </si>
  <si>
    <t>LUVA DE COBRE, SEM ANEL DE SOLDA, DN 54 MM, INSTALADO EM PRUMADA - FORNECIMENTO E INSTALAÇÃO. AF_12/2015_P</t>
  </si>
  <si>
    <t>29,92</t>
  </si>
  <si>
    <t>92298</t>
  </si>
  <si>
    <t>LUVA DE COBRE, SEM ANEL DE SOLDA, DN 66 MM, INSTALADO EM PRUMADA - FORNECIMENTO E INSTALAÇÃO. AF_12/2015_P</t>
  </si>
  <si>
    <t>79,09</t>
  </si>
  <si>
    <t>92299</t>
  </si>
  <si>
    <t>TE DE COBRE, SEM ANEL DE SOLDA, DN 22 MM, INSTALADO EM PRUMADA - FORNECIMENTO E INSTALAÇÃO. AF_12/2015_P</t>
  </si>
  <si>
    <t>92300</t>
  </si>
  <si>
    <t>TE DE COBRE, SEM ANEL DE SOLDA, DN 28 MM, INSTALADO EM PRUMADA - FORNECIMENTO E INSTALAÇÃO. AF_12/2015_P</t>
  </si>
  <si>
    <t>92301</t>
  </si>
  <si>
    <t>TE DE COBRE, SEM ANEL DE SOLDA, DN 35 MM, INSTALADO EM PRUMADA - FORNECIMENTO E INSTALAÇÃO. AF_12/2015_P</t>
  </si>
  <si>
    <t>33,02</t>
  </si>
  <si>
    <t>92302</t>
  </si>
  <si>
    <t>TE DE COBRE, SEM ANEL DE SOLDA, DN 42 MM, INSTALADO EM PRUMADA - FORNECIMENTO E INSTALAÇÃO. AF_12/2015_P</t>
  </si>
  <si>
    <t>92303</t>
  </si>
  <si>
    <t>TE DE COBRE, SEM ANEL DE SOLDA, DN 54 MM, INSTALADO EM PRUMADA - FORNECIMENTO E INSTALAÇÃO. AF_12/2015_P</t>
  </si>
  <si>
    <t>75,37</t>
  </si>
  <si>
    <t>92304</t>
  </si>
  <si>
    <t>TE DE COBRE, SEM ANEL DE SOLDA, DN 66 MM, INSTALADO EM PRUMADA - FORNECIMENTO E INSTALAÇÃO. AF_12/2015_P</t>
  </si>
  <si>
    <t>187,33</t>
  </si>
  <si>
    <t>92311</t>
  </si>
  <si>
    <t>COTOVELO DE COBRE, 90 GRAUS, SEM ANEL DE SOLDA, DN 15 MM, INSTALADO EM RAMAL DE DISTRIBUIÇÃO - FORNECIMENTO E INSTALAÇÃO. AF_12/2015_P</t>
  </si>
  <si>
    <t>8,76</t>
  </si>
  <si>
    <t>92312</t>
  </si>
  <si>
    <t>COTOVELO DE COBRE, 90 GRAUS, SEM ANEL DE SOLDA, DN 22 MM, INSTALADO EM RAMAL DE DISTRIBUIÇÃO - FORNECIMENTO E INSTALAÇÃO. AF_12/2015_P</t>
  </si>
  <si>
    <t>12,63</t>
  </si>
  <si>
    <t>92313</t>
  </si>
  <si>
    <t>COTOVELO DE COBRE, 90 GRAUS, SEM ANEL DE SOLDA, DN 28 MM, INSTALADO EM RAMAL DE DISTRIBUIÇÃO - FORNECIMENTO E INSTALAÇÃO. AF_12/2015_P</t>
  </si>
  <si>
    <t>17,10</t>
  </si>
  <si>
    <t>92314</t>
  </si>
  <si>
    <t>LUVA DE COBRE, SEM ANEL DE SOLDA, DN 15 MM, INSTALADO EM RAMAL DE DISTRIBUIÇÃO - FORNECIMENTO E INSTALAÇÃO. AF_12/2015_P</t>
  </si>
  <si>
    <t>92315</t>
  </si>
  <si>
    <t>LUVA DE COBRE, SEM ANEL DE SOLDA, DN 22 MM, INSTALADO EM RAMAL DE DISTRIBUIÇÃO - FORNECIMENTO E INSTALAÇÃO. AF_12/2015_P</t>
  </si>
  <si>
    <t>7,76</t>
  </si>
  <si>
    <t>92316</t>
  </si>
  <si>
    <t>LUVA DE COBRE, SEM ANEL DE SOLDA, DN 28 MM, INSTALADO EM RAMAL DE DISTRIBUIÇÃO - FORNECIMENTO E INSTALAÇÃO. AF_12/2015_P</t>
  </si>
  <si>
    <t>10,82</t>
  </si>
  <si>
    <t>92317</t>
  </si>
  <si>
    <t>TE DE COBRE, SEM ANEL DE SOLDA, DN 15 MM, INSTALADO EM RAMAL DE DISTRIBUIÇÃO - FORNECIMENTO E INSTALAÇÃO. AF_12/2015_P</t>
  </si>
  <si>
    <t>92318</t>
  </si>
  <si>
    <t>TE DE COBRE, SEM ANEL DE SOLDA, DN 22 MM, INSTALADO EM RAMAL DE DISTRIBUIÇÃO - FORNECIMENTO E INSTALAÇÃO. AF_12/2015_P</t>
  </si>
  <si>
    <t>16,75</t>
  </si>
  <si>
    <t>92319</t>
  </si>
  <si>
    <t>TE DE COBRE, SEM ANEL DE SOLDA, DN 28 MM, INSTALADO EM RAMAL DE DISTRIBUIÇÃO - FORNECIMENTO E INSTALAÇÃO. AF_12/2015_P</t>
  </si>
  <si>
    <t>22,14</t>
  </si>
  <si>
    <t>92326</t>
  </si>
  <si>
    <t>COTOVELO DE COBRE, 90 GRAUS, SEM ANEL DE SOLDA, DN 15 MM, INSTALADO EM RAMAL E SUB-RAMAL - FORNECIMENTO E INSTALAÇÃO. AF_12/2015_P</t>
  </si>
  <si>
    <t>8,97</t>
  </si>
  <si>
    <t>92327</t>
  </si>
  <si>
    <t>COTOVELO DE COBRE, 90 GRAUS, SEM ANEL DE SOLDA, DN 22 MM, INSTALADO EM RAMAL E SUB-RAMAL - FORNECIMENTO E INSTALAÇÃO. AF_12/2015_P</t>
  </si>
  <si>
    <t>15,25</t>
  </si>
  <si>
    <t>92328</t>
  </si>
  <si>
    <t>COTOVELO DE COBRE, 90 GRAUS, SEM ANEL DE SOLDA, DN 28 MM, INSTALADO EM RAMAL E SUB-RAMAL - FORNECIMENTO E INSTALAÇÃO. AF_12/2015_P</t>
  </si>
  <si>
    <t>21,72</t>
  </si>
  <si>
    <t>92329</t>
  </si>
  <si>
    <t>LUVA DE COBRE, SEM ANEL DE SOLDA, DN 15 MM, INSTALADO EM RAMAL E SUB-RAMAL - FORNECIMENTO E INSTALAÇÃO. AF_12/2015_P</t>
  </si>
  <si>
    <t>92330</t>
  </si>
  <si>
    <t>LUVA DE COBRE, SEM ANEL DE SOLDA, DN 22 MM, INSTALADO EM RAMAL E SUB-RAMAL - FORNECIMENTO E INSTALAÇÃO. AF_12/2015_P</t>
  </si>
  <si>
    <t>92331</t>
  </si>
  <si>
    <t>LUVA DE COBRE, SEM ANEL DE SOLDA, DN 28 MM, INSTALADO EM RAMAL E SUB-RAMAL - FORNECIMENTO E INSTALAÇÃO. AF_12/2015_P</t>
  </si>
  <si>
    <t>13,90</t>
  </si>
  <si>
    <t>92332</t>
  </si>
  <si>
    <t>TE DE COBRE, SEM ANEL DE SOLDA, DN 15 MM, INSTALADO EM RAMAL E SUB-RAMAL - FORNECIMENTO E INSTALAÇÃO. AF_12/2015_P</t>
  </si>
  <si>
    <t>92333</t>
  </si>
  <si>
    <t>TE DE COBRE, SEM ANEL DE SOLDA, DN 22 MM, INSTALADO EM RAMAL E SUB-RAMAL - FORNECIMENTO E INSTALAÇÃO. AF_12/2015_P</t>
  </si>
  <si>
    <t>20,18</t>
  </si>
  <si>
    <t>92334</t>
  </si>
  <si>
    <t>TE DE COBRE, SEM ANEL DE SOLDA, DN 28 MM, INSTALADO EM RAMAL E SUB-RAMAL - FORNECIMENTO E INSTALAÇÃO. AF_12/2015_P</t>
  </si>
  <si>
    <t>28,28</t>
  </si>
  <si>
    <t>92344</t>
  </si>
  <si>
    <t>NIPLE, EM FERRO GALVANIZADO, DN 50 (2"), CONEXÃO ROSQUEADA, INSTALADO EM PRUMADAS - FORNECIMENTO E INSTALAÇÃO. AF_12/2015</t>
  </si>
  <si>
    <t>45,57</t>
  </si>
  <si>
    <t>92345</t>
  </si>
  <si>
    <t>LUVA, EM FERRO GALVANIZADO, DN 50 (2"), CONEXÃO ROSQUEADA, INSTALADO EM PRUMADAS - FORNECIMENTO E INSTALAÇÃO. AF_12/2015</t>
  </si>
  <si>
    <t>45,56</t>
  </si>
  <si>
    <t>92346</t>
  </si>
  <si>
    <t>NIPLE, EM FERRO GALVANIZADO, DN 65 (2 1/2"), CONEXÃO ROSQUEADA, INSTALADO EM PRUMADAS - FORNECIMENTO E INSTALAÇÃO. AF_12/2015</t>
  </si>
  <si>
    <t>58,27</t>
  </si>
  <si>
    <t>92347</t>
  </si>
  <si>
    <t>LUVA, EM FERRO GALVANIZADO, DN 65 (2 1/2"), CONEXÃO ROSQUEADA, INSTALADO EM PRUMADAS - FORNECIMENTO E INSTALAÇÃO. AF_12/2015</t>
  </si>
  <si>
    <t>63,98</t>
  </si>
  <si>
    <t>92348</t>
  </si>
  <si>
    <t>NIPLE, EM FERRO GALVANIZADO, DN 80 (3"), CONEXÃO ROSQUEADA, INSTALADO EM PRUMADAS - FORNECIMENTO E INSTALAÇÃO. AF_12/2015</t>
  </si>
  <si>
    <t>79,30</t>
  </si>
  <si>
    <t>92349</t>
  </si>
  <si>
    <t>LUVA, EM FERRO GALVANIZADO, DN 80 (3"), CONEXÃO ROSQUEADA, INSTALADO EM PRUMADAS - FORNECIMENTO E INSTALAÇÃO. AF_12/2015</t>
  </si>
  <si>
    <t>84,38</t>
  </si>
  <si>
    <t>92350</t>
  </si>
  <si>
    <t>JOELHO 45 GRAUS, EM FERRO GALVANIZADO, DN 50 (2"), CONEXÃO ROSQUEADA, INSTALADO EM PRUMADAS - FORNECIMENTO E INSTALAÇÃO. AF_12/2015</t>
  </si>
  <si>
    <t>67,90</t>
  </si>
  <si>
    <t>92351</t>
  </si>
  <si>
    <t>JOELHO 90 GRAUS, EM FERRO GALVANIZADO, DN 50 (2"), CONEXÃO ROSQUEADA, INSTALADO EM PRUMADAS - FORNECIMENTO E INSTALAÇÃO. AF_12/2015</t>
  </si>
  <si>
    <t>66,63</t>
  </si>
  <si>
    <t>92352</t>
  </si>
  <si>
    <t>JOELHO 45 GRAUS, EM FERRO GALVANIZADO, DN 65 (2 1/2"), CONEXÃO ROSQUEADA, INSTALADO EM PRUMADAS - FORNECIMENTO E INSTALAÇÃO. AF_12/2015</t>
  </si>
  <si>
    <t>98,41</t>
  </si>
  <si>
    <t>92353</t>
  </si>
  <si>
    <t>JOELHO 90 GRAUS, EM FERRO GALVANIZADO, DN 65 (2 1/2"), CONEXÃO ROSQUEADA, INSTALADO EM PRUMADAS - FORNECIMENTO E INSTALAÇÃO. AF_12/2015</t>
  </si>
  <si>
    <t>92,83</t>
  </si>
  <si>
    <t>92354</t>
  </si>
  <si>
    <t>JOELHO 45 GRAUS, EM FERRO GALVANIZADO, DN 80 (3"), CONEXÃO ROSQUEADA, INSTALADO EM PRUMADAS - FORNECIMENTO E INSTALAÇÃO. AF_12/2015</t>
  </si>
  <si>
    <t>127,76</t>
  </si>
  <si>
    <t>92355</t>
  </si>
  <si>
    <t>JOELHO 90 GRAUS, EM FERRO GALVANIZADO, DN 80 (3"), CONEXÃO ROSQUEADA, INSTALADO EM PRUMADAS - FORNECIMENTO E INSTALAÇÃO. AF_12/2015</t>
  </si>
  <si>
    <t>116,99</t>
  </si>
  <si>
    <t>92356</t>
  </si>
  <si>
    <t>TÊ, EM FERRO GALVANIZADO, DN 50 (2"), CONEXÃO ROSQUEADA, INSTALADO EM PRUMADAS - FORNECIMENTO E INSTALAÇÃO. AF_12/2015</t>
  </si>
  <si>
    <t>88,82</t>
  </si>
  <si>
    <t>92357</t>
  </si>
  <si>
    <t>TÊ, EM FERRO GALVANIZADO, DN 65 (2 1/2"), CONEXÃO ROSQUEADA, INSTALADO EM PRUMADAS - FORNECIMENTO E INSTALAÇÃO. AF_12/2015</t>
  </si>
  <si>
    <t>126,58</t>
  </si>
  <si>
    <t>92358</t>
  </si>
  <si>
    <t>TÊ, EM FERRO GALVANIZADO, DN 80 (3"), CONEXÃO ROSQUEADA, INSTALADO EM PRUMADAS - FORNECIMENTO E INSTALAÇÃO. AF_12/2015</t>
  </si>
  <si>
    <t>154,94</t>
  </si>
  <si>
    <t>92369</t>
  </si>
  <si>
    <t>NIPLE, EM FERRO GALVANIZADO, DN 25 (1"), CONEXÃO ROSQUEADA, INSTALADO EM REDE DE ALIMENTAÇÃO PARA HIDRANTE - FORNECIMENTO E INSTALAÇÃO. AF_12/2015</t>
  </si>
  <si>
    <t>92370</t>
  </si>
  <si>
    <t>LUVA, EM FERRO GALVANIZADO, DN 25 (1"), CONEXÃO ROSQUEADA, INSTALADO EM REDE DE ALIMENTAÇÃO PARA HIDRANTE - FORNECIMENTO E INSTALAÇÃO. AF_12/2015</t>
  </si>
  <si>
    <t>27,16</t>
  </si>
  <si>
    <t>92371</t>
  </si>
  <si>
    <t>NIPLE, EM FERRO GALVANIZADO, DN 32 (1 1/4"), CONEXÃO ROSQUEADA, INSTALADO EM REDE DE ALIMENTAÇÃO PARA HIDRANTE - FORNECIMENTO E INSTALAÇÃO. AF_12/2015</t>
  </si>
  <si>
    <t>30,92</t>
  </si>
  <si>
    <t>92372</t>
  </si>
  <si>
    <t>LUVA, EM FERRO GALVANIZADO, DN 32 (1 1/4"), CONEXÃO ROSQUEADA, INSTALADO EM REDE DE ALIMENTAÇÃO PARA HIDRANTE - FORNECIMENTO E INSTALAÇÃO. AF_12/2015</t>
  </si>
  <si>
    <t>31,88</t>
  </si>
  <si>
    <t>92373</t>
  </si>
  <si>
    <t>NIPLE, EM FERRO GALVANIZADO, DN 40 (1 1/2"), CONEXÃO ROSQUEADA, INSTALADO EM REDE DE ALIMENTAÇÃO PARA HIDRANTE - FORNECIMENTO E INSTALAÇÃO. AF_12/2015</t>
  </si>
  <si>
    <t>36,04</t>
  </si>
  <si>
    <t>92374</t>
  </si>
  <si>
    <t>LUVA, EM FERRO GALVANIZADO, DN 40 (1 1/2"), CONEXÃO ROSQUEADA, INSTALADO EM REDE DE ALIMENTAÇÃO PARA HIDRANTE - FORNECIMENTO E INSTALAÇÃO. AF_12/2015</t>
  </si>
  <si>
    <t>92375</t>
  </si>
  <si>
    <t>NIPLE, EM FERRO GALVANIZADO, DN 50 (2"), CONEXÃO ROSQUEADA, INSTALADO EM REDE DE ALIMENTAÇÃO PARA HIDRANTE - FORNECIMENTO E INSTALAÇÃO. AF_12/2015</t>
  </si>
  <si>
    <t>45,53</t>
  </si>
  <si>
    <t>92376</t>
  </si>
  <si>
    <t>LUVA, EM FERRO GALVANIZADO, DN 50 (2"), CONEXÃO ROSQUEADA, INSTALADO EM REDE DE ALIMENTAÇÃO PARA HIDRANTE - FORNECIMENTO E INSTALAÇÃO. AF_12/2015</t>
  </si>
  <si>
    <t>45,52</t>
  </si>
  <si>
    <t>92377</t>
  </si>
  <si>
    <t>NIPLE, EM FERRO GALVANIZADO, DN 65 (2 1/2"), CONEXÃO ROSQUEADA, INSTALADO EM REDE DE ALIMENTAÇÃO PARA HIDRANTE - FORNECIMENTO E INSTALAÇÃO. AF_12/2015</t>
  </si>
  <si>
    <t>59,64</t>
  </si>
  <si>
    <t>92378</t>
  </si>
  <si>
    <t>LUVA, EM FERRO GALVANIZADO, DN 65 (2 1/2"), CONEXÃO ROSQUEADA, INSTALADO EM REDE DE ALIMENTAÇÃO PARA HIDRANTE - FORNECIMENTO E INSTALAÇÃO. AF_12/2015</t>
  </si>
  <si>
    <t>65,35</t>
  </si>
  <si>
    <t>92379</t>
  </si>
  <si>
    <t>NIPLE, EM FERRO GALVANIZADO, DN 80 (3"), CONEXÃO ROSQUEADA, INSTALADO EM REDE DE ALIMENTAÇÃO PARA HIDRANTE - FORNECIMENTO E INSTALAÇÃO. AF_12/2015</t>
  </si>
  <si>
    <t>82,10</t>
  </si>
  <si>
    <t>92380</t>
  </si>
  <si>
    <t>LUVA, EM FERRO GALVANIZADO, DN 80 (3"), CONEXÃO ROSQUEADA, INSTALADO EM REDE DE ALIMENTAÇÃO PARA HIDRANTE - FORNECIMENTO E INSTALAÇÃO. AF_12/2015</t>
  </si>
  <si>
    <t>87,18</t>
  </si>
  <si>
    <t>92381</t>
  </si>
  <si>
    <t>JOELHO 45 GRAUS, EM FERRO GALVANIZADO, DN 25 (1"), CONEXÃO ROSQUEADA, INSTALADO EM REDE DE ALIMENTAÇÃO PARA HIDRANTE - FORNECIMENTO E INSTALAÇÃO. AF_12/2015</t>
  </si>
  <si>
    <t>39,51</t>
  </si>
  <si>
    <t>92382</t>
  </si>
  <si>
    <t>JOELHO 90 GRAUS, EM FERRO GALVANIZADO, DN 25 (1"), CONEXÃO ROSQUEADA, INSTALADO EM REDE DE ALIMENTAÇÃO PARA HIDRANTE - FORNECIMENTO E INSTALAÇÃO. AF_12/2015</t>
  </si>
  <si>
    <t>38,14</t>
  </si>
  <si>
    <t>92383</t>
  </si>
  <si>
    <t>JOELHO 45 GRAUS, EM FERRO GALVANIZADO, DN 32 (1 1/4"), CONEXÃO ROSQUEADA, INSTALADO EM REDE DE ALIMENTAÇÃO PARA HIDRANTE - FORNECIMENTO E INSTALAÇÃO. AF_12/2015</t>
  </si>
  <si>
    <t>48,38</t>
  </si>
  <si>
    <t>92384</t>
  </si>
  <si>
    <t>JOELHO 90 GRAUS, EM FERRO GALVANIZADO, DN 32 (1 1/4"), CONEXÃO ROSQUEADA, INSTALADO EM REDE DE ALIMENTAÇÃO PARA HIDRANTE - FORNECIMENTO E INSTALAÇÃO. AF_12/2015</t>
  </si>
  <si>
    <t>45,66</t>
  </si>
  <si>
    <t>92385</t>
  </si>
  <si>
    <t>JOELHO 45 GRAUS, EM FERRO GALVANIZADO, DN 40 (1 1/2"), CONEXÃO ROSQUEADA, INSTALADO EM REDE DE ALIMENTAÇÃO PARA HIDRANTE - FORNECIMENTO E INSTALAÇÃO. AF_12/2015</t>
  </si>
  <si>
    <t>55,00</t>
  </si>
  <si>
    <t>92386</t>
  </si>
  <si>
    <t>JOELHO 90 GRAUS, EM FERRO GALVANIZADO, DN 40 (1 1/2"), CONEXÃO ROSQUEADA, INSTALADO EM REDE DE ALIMENTAÇÃO PARA HIDRANTE - FORNECIMENTO E INSTALAÇÃO. AF_12/2015</t>
  </si>
  <si>
    <t>92387</t>
  </si>
  <si>
    <t>JOELHO 45 GRAUS, EM FERRO GALVANIZADO, DN 50 (2"), CONEXÃO ROSQUEADA, INSTALADO EM REDE DE ALIMENTAÇÃO PARA HIDRANTE - FORNECIMENTO E INSTALAÇÃO. AF_12/2015</t>
  </si>
  <si>
    <t>67,81</t>
  </si>
  <si>
    <t>92388</t>
  </si>
  <si>
    <t>JOELHO 90 GRAUS, EM FERRO GALVANIZADO, DN 50 (2"), CONEXÃO ROSQUEADA, INSTALADO EM REDE DE ALIMENTAÇÃO PARA HIDRANTE - FORNECIMENTO E INSTALAÇÃO. AF_12/2015</t>
  </si>
  <si>
    <t>66,54</t>
  </si>
  <si>
    <t>92389</t>
  </si>
  <si>
    <t>JOELHO 45 GRAUS, EM FERRO GALVANIZADO, DN 65 (2 1/2"), CONEXÃO ROSQUEADA, INSTALADO EM REDE DE ALIMENTAÇÃO PARA HIDRANTE - FORNECIMENTO E INSTALAÇÃO. AF_12/2015</t>
  </si>
  <si>
    <t>100,49</t>
  </si>
  <si>
    <t>92390</t>
  </si>
  <si>
    <t>JOELHO 90 GRAUS, EM FERRO GALVANIZADO, DN 65 (2 1/2"), CONEXÃO ROSQUEADA, INSTALADO EM REDE DE ALIMENTAÇÃO PARA HIDRANTE - FORNECIMENTO E INSTALAÇÃO. AF_12/2015</t>
  </si>
  <si>
    <t>92635</t>
  </si>
  <si>
    <t>JOELHO 45 GRAUS, EM FERRO GALVANIZADO, CONEXÃO ROSQUEADA, DN 80 (3"), INSTALADO EM REDE DE ALIMENTAÇÃO PARA HIDRANTE - FORNECIMENTO E INSTALAÇÃO. AF_12/2015</t>
  </si>
  <si>
    <t>131,95</t>
  </si>
  <si>
    <t>92636</t>
  </si>
  <si>
    <t>JOELHO 90 GRAUS, EM FERRO GALVANIZADO, CONEXÃO ROSQUEADA, DN 80 (3"), INSTALADO EM REDE DE ALIMENTAÇÃO PARA HIDRANTE - FORNECIMENTO E INSTALAÇÃO. AF_12/2015</t>
  </si>
  <si>
    <t>121,18</t>
  </si>
  <si>
    <t>92637</t>
  </si>
  <si>
    <t>TÊ, EM FERRO GALVANIZADO, CONEXÃO ROSQUEADA, DN 25 (1"), INSTALADO EM REDE DE ALIMENTAÇÃO PARA HIDRANTE - FORNECIMENTO E INSTALAÇÃO. AF_12/2015</t>
  </si>
  <si>
    <t>51,37</t>
  </si>
  <si>
    <t>92638</t>
  </si>
  <si>
    <t>TÊ, EM FERRO GALVANIZADO, CONEXÃO ROSQUEADA, DN 32 (1 1/4"), INSTALADO EM REDE DE ALIMENTAÇÃO PARA HIDRANTE - FORNECIMENTO E INSTALAÇÃO. AF_12/2015</t>
  </si>
  <si>
    <t>61,23</t>
  </si>
  <si>
    <t>92639</t>
  </si>
  <si>
    <t>TÊ, EM FERRO GALVANIZADO, CONEXÃO ROSQUEADA, DN 40 (1 1/2"), INSTALADO EM REDE DE ALIMENTAÇÃO PARA HIDRANTE - FORNECIMENTO E INSTALAÇÃO. AF_12/2015</t>
  </si>
  <si>
    <t>70,10</t>
  </si>
  <si>
    <t>92640</t>
  </si>
  <si>
    <t>TÊ, EM FERRO GALVANIZADO, CONEXÃO ROSQUEADA, DN 50 (2"), INSTALADO EM REDE DE ALIMENTAÇÃO PARA HIDRANTE - FORNECIMENTO E INSTALAÇÃO. AF_12/2015</t>
  </si>
  <si>
    <t>88,70</t>
  </si>
  <si>
    <t>92642</t>
  </si>
  <si>
    <t>TÊ, EM FERRO GALVANIZADO, CONEXÃO ROSQUEADA, DN 65 (2 1/2"), INSTALADO EM REDE DE ALIMENTAÇÃO PARA HIDRANTE - FORNECIMENTO E INSTALAÇÃO. AF_12/2015</t>
  </si>
  <si>
    <t>129,29</t>
  </si>
  <si>
    <t>92644</t>
  </si>
  <si>
    <t>TÊ, EM FERRO GALVANIZADO, CONEXÃO ROSQUEADA, DN 80 (3"), INSTALADO EM REDE DE ALIMENTAÇÃO PARA HIDRANTE - FORNECIMENTO E INSTALAÇÃO. AF_12/2015</t>
  </si>
  <si>
    <t>160,53</t>
  </si>
  <si>
    <t>92657</t>
  </si>
  <si>
    <t>NIPLE, EM FERRO GALVANIZADO, CONEXÃO ROSQUEADA, DN 25 (1"), INSTALADO EM REDE DE ALIMENTAÇÃO PARA SPRINKLER - FORNECIMENTO E INSTALAÇÃO. AF_12/2015</t>
  </si>
  <si>
    <t>18,58</t>
  </si>
  <si>
    <t>92658</t>
  </si>
  <si>
    <t>LUVA, EM FERRO GALVANIZADO, CONEXÃO ROSQUEADA, DN 25 (1"), INSTALADO EM REDE DE ALIMENTAÇÃO PARA SPRINKLER - FORNECIMENTO E INSTALAÇÃO. AF_12/2015</t>
  </si>
  <si>
    <t>92659</t>
  </si>
  <si>
    <t>NIPLE, EM FERRO GALVANIZADO, CONEXÃO ROSQUEADA, DN 32 (1 1/4"), INSTALADO EM REDE DE ALIMENTAÇÃO PARA SPRINKLER - FORNECIMENTO E INSTALAÇÃO. AF_12/2015</t>
  </si>
  <si>
    <t>22,34</t>
  </si>
  <si>
    <t>92660</t>
  </si>
  <si>
    <t>LUVA, EM FERRO GALVANIZADO, CONEXÃO ROSQUEADA, DN 32 (1 1/4"), INSTALADO EM REDE DE ALIMENTAÇÃO PARA SPRINKLER - FORNECIMENTO E INSTALAÇÃO. AF_12/2015</t>
  </si>
  <si>
    <t>92661</t>
  </si>
  <si>
    <t>NIPLE, EM FERRO GALVANIZADO, CONEXÃO ROSQUEADA, DN 40 (1 1/2"), INSTALADO EM REDE DE ALIMENTAÇÃO PARA SPRINKLER - FORNECIMENTO E INSTALAÇÃO. AF_12/2015</t>
  </si>
  <si>
    <t>26,25</t>
  </si>
  <si>
    <t>92662</t>
  </si>
  <si>
    <t>LUVA, EM FERRO GALVANIZADO, CONEXÃO ROSQUEADA, DN 40 (1 1/2"), INSTALADO EM REDE DE ALIMENTAÇÃO PARA SPRINKLER - FORNECIMENTO E INSTALAÇÃO. AF_12/2015</t>
  </si>
  <si>
    <t>92663</t>
  </si>
  <si>
    <t>NIPLE, EM FERRO GALVANIZADO, CONEXÃO ROSQUEADA, DN 50 (2"), INSTALADO EM REDE DE ALIMENTAÇÃO PARA SPRINKLER - FORNECIMENTO E INSTALAÇÃO. AF_12/2015</t>
  </si>
  <si>
    <t>34,27</t>
  </si>
  <si>
    <t>92664</t>
  </si>
  <si>
    <t>LUVA, EM FERRO GALVANIZADO, CONEXÃO ROSQUEADA, DN 50 (2"), INSTALADO EM REDE DE ALIMENTAÇÃO PARA SPRINKLER - FORNECIMENTO E INSTALAÇÃO. AF_12/2015</t>
  </si>
  <si>
    <t>92665</t>
  </si>
  <si>
    <t>NIPLE, EM FERRO GALVANIZADO, CONEXÃO ROSQUEADA, DN 65 (2 1/2"), INSTALADO EM REDE DE ALIMENTAÇÃO PARA SPRINKLER - FORNECIMENTO E INSTALAÇÃO. AF_12/2015</t>
  </si>
  <si>
    <t>46,14</t>
  </si>
  <si>
    <t>92666</t>
  </si>
  <si>
    <t>LUVA, EM FERRO GALVANIZADO, CONEXÃO ROSQUEADA, DN 65 (2 1/2"), INSTALADO EM REDE DE ALIMENTAÇÃO PARA SPRINKLER - FORNECIMENTO E INSTALAÇÃO. AF_12/2015</t>
  </si>
  <si>
    <t>51,85</t>
  </si>
  <si>
    <t>92667</t>
  </si>
  <si>
    <t>NIPLE, EM FERRO GALVANIZADO, CONEXÃO ROSQUEADA, DN 80 (3"), INSTALADO EM REDE DE ALIMENTAÇÃO PARA SPRINKLER - FORNECIMENTO E INSTALAÇÃO. AF_12/2015</t>
  </si>
  <si>
    <t>66,41</t>
  </si>
  <si>
    <t>92668</t>
  </si>
  <si>
    <t>LUVA, EM FERRO GALVANIZADO, CONEXÃO ROSQUEADA, DN 80 (3"), INSTALADO EM REDE DE ALIMENTAÇÃO PARA SPRINKLER - FORNECIMENTO E INSTALAÇÃO. AF_12/2015</t>
  </si>
  <si>
    <t>71,49</t>
  </si>
  <si>
    <t>92669</t>
  </si>
  <si>
    <t>JOELHO 45 GRAUS, EM FERRO GALVANIZADO, CONEXÃO ROSQUEADA, DN 25 (1"), INSTALADO EM REDE DE ALIMENTAÇÃO PARA SPRINKLER - FORNECIMENTO E INSTALAÇÃO. AF_12/2015</t>
  </si>
  <si>
    <t>28,17</t>
  </si>
  <si>
    <t>92670</t>
  </si>
  <si>
    <t>JOELHO 90 GRAUS, EM FERRO GALVANIZADO, CONEXÃO ROSQUEADA, DN 25 (1"), INSTALADO EM REDE DE ALIMENTAÇÃO PARA SPRINKLER - FORNECIMENTO E INSTALAÇÃO. AF_12/2015</t>
  </si>
  <si>
    <t>26,80</t>
  </si>
  <si>
    <t>92671</t>
  </si>
  <si>
    <t>JOELHO 45 GRAUS, EM FERRO GALVANIZADO, CONEXÃO ROSQUEADA, DN 32 (1 1/4"), INSTALADO EM REDE DE ALIMENTAÇÃO PARA SPRINKLER - FORNECIMENTO E INSTALAÇÃO. AF_12/2015</t>
  </si>
  <si>
    <t>35,53</t>
  </si>
  <si>
    <t>92672</t>
  </si>
  <si>
    <t>JOELHO 90 GRAUS, EM FERRO GALVANIZADO, CONEXÃO ROSQUEADA, DN 32 (1 1/4"), INSTALADO EM REDE DE ALIMENTAÇÃO PARA SPRINKLER - FORNECIMENTO E INSTALAÇÃO. AF_12/2015</t>
  </si>
  <si>
    <t>92673</t>
  </si>
  <si>
    <t>JOELHO 45 GRAUS, EM FERRO GALVANIZADO, CONEXÃO ROSQUEADA, DN 40 (1 1/2"), INSTALADO EM REDE DE ALIMENTAÇÃO PARA SPRINKLER - FORNECIMENTO E INSTALAÇÃO. AF_12/2015</t>
  </si>
  <si>
    <t>40,34</t>
  </si>
  <si>
    <t>92674</t>
  </si>
  <si>
    <t>JOELHO 90 GRAUS, EM FERRO GALVANIZADO, CONEXÃO ROSQUEADA, DN 40 (1 1/2"), INSTALADO EM REDE DE ALIMENTAÇÃO PARA SPRINKLER - FORNECIMENTO E INSTALAÇÃO. AF_12/2015</t>
  </si>
  <si>
    <t>92675</t>
  </si>
  <si>
    <t>JOELHO 45 GRAUS, EM FERRO GALVANIZADO, CONEXÃO ROSQUEADA, DN 50 (2"), INSTALADO EM REDE DE ALIMENTAÇÃO PARA SPRINKLER - FORNECIMENTO E INSTALAÇÃO. AF_12/2015</t>
  </si>
  <si>
    <t>50,96</t>
  </si>
  <si>
    <t>92676</t>
  </si>
  <si>
    <t>JOELHO 90 GRAUS, EM FERRO GALVANIZADO, CONEXÃO ROSQUEADA, DN 50 (2"), INSTALADO EM REDE DE ALIMENTAÇÃO PARA SPRINKLER - FORNECIMENTO E INSTALAÇÃO. AF_12/2015</t>
  </si>
  <si>
    <t>49,69</t>
  </si>
  <si>
    <t>92677</t>
  </si>
  <si>
    <t>JOELHO 45 GRAUS, EM FERRO GALVANIZADO, CONEXÃO ROSQUEADA, DN 65 (2 1/2"), INSTALADO EM REDE DE ALIMENTAÇÃO PARA SPRINKLER - FORNECIMENTO E INSTALAÇÃO. AF_12/2015</t>
  </si>
  <si>
    <t>80,27</t>
  </si>
  <si>
    <t>92678</t>
  </si>
  <si>
    <t>JOELHO 90 GRAUS, EM FERRO GALVANIZADO, CONEXÃO ROSQUEADA, DN 65 (2 1/2"), INSTALADO EM REDE DE ALIMENTAÇÃO PARA SPRINKLER - FORNECIMENTO E INSTALAÇÃO. AF_12/2015</t>
  </si>
  <si>
    <t>74,69</t>
  </si>
  <si>
    <t>92679</t>
  </si>
  <si>
    <t>JOELHO 45 GRAUS, EM FERRO GALVANIZADO, CONEXÃO ROSQUEADA, DN 80 (3"), INSTALADO EM REDE DE ALIMENTAÇÃO PARA SPRINKLER - FORNECIMENTO E INSTALAÇÃO. AF_12/2015</t>
  </si>
  <si>
    <t>108,42</t>
  </si>
  <si>
    <t>92680</t>
  </si>
  <si>
    <t>JOELHO 90 GRAUS, EM FERRO GALVANIZADO, CONEXÃO ROSQUEADA, DN 80 (3"), INSTALADO EM REDE DE ALIMENTAÇÃO PARA SPRINKLER - FORNECIMENTO E INSTALAÇÃO. AF_12/2015</t>
  </si>
  <si>
    <t>97,65</t>
  </si>
  <si>
    <t>92681</t>
  </si>
  <si>
    <t>TÊ, EM FERRO GALVANIZADO, CONEXÃO ROSQUEADA, DN 25 (1"), INSTALADO EM REDE DE ALIMENTAÇÃO PARA SPRINKLER - FORNECIMENTO E INSTALAÇÃO. AF_12/2015</t>
  </si>
  <si>
    <t>36,23</t>
  </si>
  <si>
    <t>92682</t>
  </si>
  <si>
    <t>TÊ, EM FERRO GALVANIZADO, CONEXÃO ROSQUEADA, DN 32 (1 1/4"), INSTALADO EM REDE DE ALIMENTAÇÃO PARA SPRINKLER - FORNECIMENTO E INSTALAÇÃO. AF_12/2015</t>
  </si>
  <si>
    <t>44,02</t>
  </si>
  <si>
    <t>92683</t>
  </si>
  <si>
    <t>TÊ, EM FERRO GALVANIZADO, CONEXÃO ROSQUEADA, DN 40 (1 1/2"), INSTALADO EM REDE DE ALIMENTAÇÃO PARA SPRINKLER - FORNECIMENTO E INSTALAÇÃO. AF_12/2015</t>
  </si>
  <si>
    <t>50,57</t>
  </si>
  <si>
    <t>92684</t>
  </si>
  <si>
    <t>TÊ, EM FERRO GALVANIZADO, CONEXÃO ROSQUEADA, DN 50 (2"), INSTALADO EM REDE DE ALIMENTAÇÃO PARA SPRINKLER - FORNECIMENTO E INSTALAÇÃO. AF_12/2015</t>
  </si>
  <si>
    <t>92685</t>
  </si>
  <si>
    <t>TÊ, EM FERRO GALVANIZADO, CONEXÃO ROSQUEADA, DN 65 (2 1/2"), INSTALADO EM REDE DE ALIMENTAÇÃO PARA SPRINKLER - FORNECIMENTO E INSTALAÇÃO. AF_12/2015</t>
  </si>
  <si>
    <t>102,37</t>
  </si>
  <si>
    <t>92686</t>
  </si>
  <si>
    <t>TÊ, EM FERRO GALVANIZADO, CONEXÃO ROSQUEADA, DN 80 (3"), INSTALADO EM REDE DE ALIMENTAÇÃO PARA SPRINKLER - FORNECIMENTO E INSTALAÇÃO. AF_12/2015</t>
  </si>
  <si>
    <t>129,14</t>
  </si>
  <si>
    <t>92692</t>
  </si>
  <si>
    <t>NIPLE, EM FERRO GALVANIZADO, CONEXÃO ROSQUEADA, DN 15 (1/2"), INSTALADO EM RAMAIS E SUB-RAMAIS DE GÁS - FORNECIMENTO E INSTALAÇÃO. AF_12/2015</t>
  </si>
  <si>
    <t>10,13</t>
  </si>
  <si>
    <t>92693</t>
  </si>
  <si>
    <t>LUVA, EM FERRO GALVANIZADO, CONEXÃO ROSQUEADA, DN 15 (1/2"), INSTALADO EM RAMAIS E SUB-RAMAIS DE GÁS - FORNECIMENTO E INSTALAÇÃO. AF_12/2015</t>
  </si>
  <si>
    <t>92694</t>
  </si>
  <si>
    <t>NIPLE, EM FERRO GALVANIZADO, CONEXÃO ROSQUEADA, DN 20 (3/4"), INSTALADO EM RAMAIS E SUB-RAMAIS DE GÁS - FORNECIMENTO E INSTALAÇÃO. AF_12/2015</t>
  </si>
  <si>
    <t>16,34</t>
  </si>
  <si>
    <t>92695</t>
  </si>
  <si>
    <t>LUVA, EM FERRO GALVANIZADO, CONEXÃO ROSQUEADA, DN 20 (3/4"), INSTALADO EM RAMAIS E SUB-RAMAIS DE GÁS - FORNECIMENTO E INSTALAÇÃO. AF_12/2015</t>
  </si>
  <si>
    <t>16,57</t>
  </si>
  <si>
    <t>92696</t>
  </si>
  <si>
    <t>NIPLE, EM FERRO GALVANIZADO, CONEXÃO ROSQUEADA, DN 25 (1"), INSTALADO EM RAMAIS E SUB-RAMAIS DE GÁS - FORNECIMENTO E INSTALAÇÃO. AF_12/2015</t>
  </si>
  <si>
    <t>92697</t>
  </si>
  <si>
    <t>LUVA, EM FERRO GALVANIZADO, CONEXÃO ROSQUEADA, DN 25 (1"), INSTALADO EM RAMAIS E SUB-RAMAIS DE GÁS - FORNECIMENTO E INSTALAÇÃO. AF_12/2015</t>
  </si>
  <si>
    <t>26,84</t>
  </si>
  <si>
    <t>92698</t>
  </si>
  <si>
    <t>JOELHO 45 GRAUS, EM FERRO GALVANIZADO, CONEXÃO ROSQUEADA, DN 15 (1/2"), INSTALADO EM RAMAIS E SUB-RAMAIS DE GÁS - FORNECIMENTO E INSTALAÇÃO. AF_12/2015</t>
  </si>
  <si>
    <t>92699</t>
  </si>
  <si>
    <t>JOELHO 90 GRAUS, EM FERRO GALVANIZADO, CONEXÃO ROSQUEADA, DN 15 (1/2"), INSTALADO EM RAMAIS E SUB-RAMAIS DE GÁS - FORNECIMENTO E INSTALAÇÃO. AF_12/2015</t>
  </si>
  <si>
    <t>14,27</t>
  </si>
  <si>
    <t>92700</t>
  </si>
  <si>
    <t>JOELHO 45 GRAUS, EM FERRO GALVANIZADO, CONEXÃO ROSQUEADA, DN 20 (3/4"), INSTALADO EM RAMAIS E SUB-RAMAIS DE GÁS - FORNECIMENTO E INSTALAÇÃO. AF_12/2015</t>
  </si>
  <si>
    <t>24,77</t>
  </si>
  <si>
    <t>92701</t>
  </si>
  <si>
    <t>JOELHO 90 GRAUS, EM FERRO GALVANIZADO, CONEXÃO ROSQUEADA, DN 20 (3/4"), INSTALADO EM RAMAIS E SUB-RAMAIS DE GÁS - FORNECIMENTO E INSTALAÇÃO. AF_12/2015</t>
  </si>
  <si>
    <t>23,66</t>
  </si>
  <si>
    <t>92702</t>
  </si>
  <si>
    <t>JOELHO 45 GRAUS, EM FERRO GALVANIZADO, CONEXÃO ROSQUEADA, DN 25 (1"), INSTALADO EM RAMAIS E SUB-RAMAIS DE GÁS - FORNECIMENTO E INSTALAÇÃO. AF_12/2015</t>
  </si>
  <si>
    <t>39,08</t>
  </si>
  <si>
    <t>92703</t>
  </si>
  <si>
    <t>JOELHO 90 GRAUS, EM FERRO GALVANIZADO, CONEXÃO ROSQUEADA, DN 25 (1"), INSTALADO EM RAMAIS E SUB-RAMAIS DE GÁS - FORNECIMENTO E INSTALAÇÃO. AF_12/2015</t>
  </si>
  <si>
    <t>92704</t>
  </si>
  <si>
    <t>TÊ, EM FERRO GALVANIZADO, CONEXÃO ROSQUEADA, DN 15 (1/2"), INSTALADO EM RAMAIS E SUB-RAMAIS DE GÁS - FORNECIMENTO E INSTALAÇÃO. AF_12/2015</t>
  </si>
  <si>
    <t>19,19</t>
  </si>
  <si>
    <t>92705</t>
  </si>
  <si>
    <t>TÊ, EM FERRO GALVANIZADO, CONEXÃO ROSQUEADA, DN 20 (3/4"), INSTALADO EM RAMAIS E SUB-RAMAIS DE GÁS - FORNECIMENTO E INSTALAÇÃO. AF_12/2015</t>
  </si>
  <si>
    <t>31,31</t>
  </si>
  <si>
    <t>92706</t>
  </si>
  <si>
    <t>TÊ, EM FERRO GALVANIZADO, CONEXÃO ROSQUEADA, DN 25 (1"), INSTALADO EM RAMAIS E SUB-RAMAIS DE GÁS - FORNECIMENTO E INSTALAÇÃO. AF_12/2015</t>
  </si>
  <si>
    <t>50,77</t>
  </si>
  <si>
    <t>92889</t>
  </si>
  <si>
    <t>UNIÃO, EM FERRO GALVANIZADO, DN 50 (2"), CONEXÃO ROSQUEADA, INSTALADO EM PRUMADAS - FORNECIMENTO E INSTALAÇÃO. AF_12/2015</t>
  </si>
  <si>
    <t>82,63</t>
  </si>
  <si>
    <t>92890</t>
  </si>
  <si>
    <t>UNIÃO, EM FERRO GALVANIZADO, DN 65 (2 1/2"), CONEXÃO ROSQUEADA, INSTALADO EM PRUMADAS - FORNECIMENTO E INSTALAÇÃO. AF_12/2015</t>
  </si>
  <si>
    <t>122,02</t>
  </si>
  <si>
    <t>92891</t>
  </si>
  <si>
    <t>UNIÃO, EM FERRO GALVANIZADO, DN 80 (3"), CONEXÃO ROSQUEADA, INSTALADO EM PRUMADAS - FORNECIMENTO E INSTALAÇÃO. AF_12/2015</t>
  </si>
  <si>
    <t>175,74</t>
  </si>
  <si>
    <t>92892</t>
  </si>
  <si>
    <t>UNIÃO, EM FERRO GALVANIZADO, DN 25 (1"), CONEXÃO ROSQUEADA, INSTALADO EM REDE DE ALIMENTAÇÃO PARA HIDRANTE - FORNECIMENTO E INSTALAÇÃO. AF_12/2015</t>
  </si>
  <si>
    <t>38,19</t>
  </si>
  <si>
    <t>92893</t>
  </si>
  <si>
    <t>UNIÃO, EM FERRO GALVANIZADO, DN 32 (1 1/4"), CONEXÃO ROSQUEADA, INSTALADO EM REDE DE ALIMENTAÇÃO PARA HIDRANTE - FORNECIMENTO E INSTALAÇÃO. AF_12/2015</t>
  </si>
  <si>
    <t>52,39</t>
  </si>
  <si>
    <t>92894</t>
  </si>
  <si>
    <t>UNIÃO, EM FERRO GALVANIZADO, DN 40 (1 1/2"), CONEXÃO ROSQUEADA, INSTALADO EM REDE DE ALIMENTAÇÃO PARA HIDRANTE - FORNECIMENTO E INSTALAÇÃO. AF_12/2015</t>
  </si>
  <si>
    <t>61,97</t>
  </si>
  <si>
    <t>92895</t>
  </si>
  <si>
    <t>UNIÃO, EM FERRO GALVANIZADO, DN 50 (2"), CONEXÃO ROSQUEADA, INSTALADO EM REDE DE ALIMENTAÇÃO PARA HIDRANTE - FORNECIMENTO E INSTALAÇÃO. AF_12/2015</t>
  </si>
  <si>
    <t>82,59</t>
  </si>
  <si>
    <t>92896</t>
  </si>
  <si>
    <t>UNIÃO, EM FERRO GALVANIZADO, DN 65 (2 1/2"), CONEXÃO ROSQUEADA, INSTALADO EM REDE DE ALIMENTAÇÃO PARA HIDRANTE - FORNECIMENTO E INSTALAÇÃO. AF_12/2015</t>
  </si>
  <si>
    <t>123,39</t>
  </si>
  <si>
    <t>92897</t>
  </si>
  <si>
    <t>UNIÃO, EM FERRO GALVANIZADO, DN 80 (3"), CONEXÃO ROSQUEADA, INSTALADO EM REDE DE ALIMENTAÇÃO PARA HIDRANTE - FORNECIMENTO E INSTALAÇÃO. AF_12/2015</t>
  </si>
  <si>
    <t>178,54</t>
  </si>
  <si>
    <t>92898</t>
  </si>
  <si>
    <t>UNIÃO, EM FERRO GALVANIZADO, CONEXÃO ROSQUEADA, DN 25 (1"), INSTALADO EM REDE DE ALIMENTAÇÃO PARA SPRINKLER - FORNECIMENTO E INSTALAÇÃO. AF_12/2015</t>
  </si>
  <si>
    <t>92899</t>
  </si>
  <si>
    <t>UNIÃO, EM FERRO GALVANIZADO, CONEXÃO ROSQUEADA, DN 32 (1 1/4"), INSTALADO EM REDE DE ALIMENTAÇÃO PARA SPRINKLER - FORNECIMENTO E INSTALAÇÃO. AF_12/2015</t>
  </si>
  <si>
    <t>43,81</t>
  </si>
  <si>
    <t>92900</t>
  </si>
  <si>
    <t>UNIÃO, EM FERRO GALVANIZADO, CONEXÃO ROSQUEADA, DN 40 (1 1/2"), INSTALADO EM REDE DE ALIMENTAÇÃO PARA SPRINKLER - FORNECIMENTO E INSTALAÇÃO. AF_12/2015</t>
  </si>
  <si>
    <t>52,18</t>
  </si>
  <si>
    <t>92901</t>
  </si>
  <si>
    <t>UNIÃO, EM FERRO GALVANIZADO, CONEXÃO ROSQUEADA, DN 50 (2"), INSTALADO EM REDE DE ALIMENTAÇÃO PARA SPRINKLER - FORNECIMENTO E INSTALAÇÃO. AF_12/2015</t>
  </si>
  <si>
    <t>71,33</t>
  </si>
  <si>
    <t>92902</t>
  </si>
  <si>
    <t>UNIÃO, EM FERRO GALVANIZADO, CONEXÃO ROSQUEADA, DN 65 (2 1/2"), INSTALADO EM REDE DE ALIMENTAÇÃO PARA SPRINKLER - FORNECIMENTO E INSTALAÇÃO. AF_12/2015</t>
  </si>
  <si>
    <t>109,89</t>
  </si>
  <si>
    <t>92903</t>
  </si>
  <si>
    <t>UNIÃO, EM FERRO GALVANIZADO, CONEXÃO ROSQUEADA, DN 80 (3"), INSTALADO EM REDE DE ALIMENTAÇÃO PARA SPRINKLER - FORNECIMENTO E INSTALAÇÃO. AF_12/2015</t>
  </si>
  <si>
    <t>162,85</t>
  </si>
  <si>
    <t>92904</t>
  </si>
  <si>
    <t>UNIÃO, EM FERRO GALVANIZADO, CONEXÃO ROSQUEADA, DN 15 (1/2"), INSTALADO EM RAMAIS E SUB-RAMAIS DE GÁS - FORNECIMENTO E INSTALAÇÃO. AF_12/2015</t>
  </si>
  <si>
    <t>92905</t>
  </si>
  <si>
    <t>UNIÃO, EM FERRO GALVANIZADO, CONEXÃO ROSQUEADA, DN 20 (3/4"), INSTALADO EM RAMAIS E SUB-RAMAIS DE GÁS - FORNECIMENTO E INSTALAÇÃO. AF_12/2015</t>
  </si>
  <si>
    <t>29,86</t>
  </si>
  <si>
    <t>92906</t>
  </si>
  <si>
    <t>UNIÃO, EM FERRO GALVANIZADO, CONEXÃO ROSQUEADA, DN 25 (1"), INSTALADO EM RAMAIS E SUB-RAMAIS DE GÁS - FORNECIMENTO E INSTALAÇÃO. AF_12/2015</t>
  </si>
  <si>
    <t>37,87</t>
  </si>
  <si>
    <t>92907</t>
  </si>
  <si>
    <t>LUVA DE REDUÇÃO, EM FERRO GALVANIZADO, 2" X 1.1/2", CONEXÃO ROSQUEADA, INSTALADO EM PRUMADAS - FORNECIMENTO E INSTALAÇÃO. AF_12/2015</t>
  </si>
  <si>
    <t>47,71</t>
  </si>
  <si>
    <t>92908</t>
  </si>
  <si>
    <t>LUVA DE REDUÇÃO, EM FERRO GALVANIZADO, 2" X 1.1/4", CONEXÃO ROSQUEADA, INSTALADO EM PRUMADAS - FORNECIMENTO E INSTALAÇÃO. AF_12/2015</t>
  </si>
  <si>
    <t>92909</t>
  </si>
  <si>
    <t>LUVA DE REDUÇÃO, EM FERRO GALVANIZADO, 2" X 1", CONEXÃO ROSQUEADA, INSTALADO EM PRUMADAS - FORNECIMENTO E INSTALAÇÃO. AF_12/2015</t>
  </si>
  <si>
    <t>92910</t>
  </si>
  <si>
    <t>LUVA DE REDUÇÃO, EM FERRO GALVANIZADO, 2.1/2" X 1.1/2", CONEXÃO ROSQUEADA, INSTALADO EM PRUMADAS - FORNECIMENTO E INSTALAÇÃO. AF_12/2015</t>
  </si>
  <si>
    <t>92911</t>
  </si>
  <si>
    <t>LUVA DE REDUÇÃO, EM FERRO GALVANIZADO, 2.1/2" X 2", CONEXÃO ROSQUEADA, INSTALADO EM PRUMADAS - FORNECIMENTO E INSTALAÇÃO. AF_12/2015</t>
  </si>
  <si>
    <t>92912</t>
  </si>
  <si>
    <t>LUVA DE REDUÇÃO, EM FERRO GALVANIZADO, 3" X 1.1/2", CONEXÃO ROSQUEADA, INSTALADO EM PRUMADAS - FORNECIMENTO E INSTALAÇÃO. AF_12/2015</t>
  </si>
  <si>
    <t>92913</t>
  </si>
  <si>
    <t>LUVA DE REDUÇÃO, EM FERRO GALVANIZADO, 3" X 2.1/2", CONEXÃO ROSQUEADA, INSTALADO EM PRUMADAS - FORNECIMENTO E INSTALAÇÃO. AF_12/2015</t>
  </si>
  <si>
    <t>88,59</t>
  </si>
  <si>
    <t>92914</t>
  </si>
  <si>
    <t>LUVA DE REDUÇÃO, EM FERRO GALVANIZADO, 3" X 2", CONEXÃO ROSQUEADA, INSTALADO EM PRUMADAS - FORNECIMENTO E INSTALAÇÃO. AF_12/2015</t>
  </si>
  <si>
    <t>92918</t>
  </si>
  <si>
    <t>LUVA DE REDUÇÃO, EM FERRO GALVANIZADO, 1" X 1/2", CONEXÃO ROSQUEADA, INSTALADO EM REDE DE ALIMENTAÇÃO PARA HIDRANTE - FORNECIMENTO E INSTALAÇÃO. AF_12/2015</t>
  </si>
  <si>
    <t>27,07</t>
  </si>
  <si>
    <t>92920</t>
  </si>
  <si>
    <t>LUVA DE REDUÇÃO, EM FERRO GALVANIZADO, 1" X 3/4", CONEXÃO ROSQUEADA, INSTALADO EM REDE DE ALIMENTAÇÃO PARA HIDRANTE - FORNECIMENTO E INSTALAÇÃO. AF_12/2015</t>
  </si>
  <si>
    <t>27,21</t>
  </si>
  <si>
    <t>92925</t>
  </si>
  <si>
    <t>LUVA DE REDUÇÃO, EM FERRO GALVANIZADO, 1 1/4" X 1", CONEXÃO ROSQUEADA, INSTALADO EM REDE DE ALIMENTAÇÃO PARA HIDRANTE - FORNECIMENTO E INSTALAÇÃO. AF_12/2015</t>
  </si>
  <si>
    <t>32,64</t>
  </si>
  <si>
    <t>92926</t>
  </si>
  <si>
    <t>LUVA DE REDUÇÃO, EM FERRO GALVANIZADO, 1 1/4" X 1/2", CONEXÃO ROSQUEADA, INSTALADO EM REDE DE ALIMENTAÇÃO PARA HIDRANTE - FORNECIMENTO E INSTALAÇÃO. AF_12/2015</t>
  </si>
  <si>
    <t>32,63</t>
  </si>
  <si>
    <t>92927</t>
  </si>
  <si>
    <t>LUVA DE REDUÇÃO, EM FERRO GALVANIZADO, 1 1/4" X 3/4", CONEXÃO ROSQUEADA, INSTALADO EM REDE DE ALIMENTAÇÃO PARA HIDRANTE - FORNECIMENTO E INSTALAÇÃO. AF_12/2015</t>
  </si>
  <si>
    <t>92928</t>
  </si>
  <si>
    <t>LUVA DE REDUÇÃO, EM FERRO GALVANIZADO, 1.1/2" X 1.1/4", CONEXÃO ROSQUEADA, INSTALADO EM REDE DE ALIMENTAÇÃO PARA HIDRANTE - FORNECIMENTO E INSTALAÇÃO. AF_12/2015</t>
  </si>
  <si>
    <t>37,01</t>
  </si>
  <si>
    <t>92929</t>
  </si>
  <si>
    <t>LUVA DE REDUÇÃO, EM FERRO GALVANIZADO, 1.1/2" X 1", CONEXÃO ROSQUEADA, INSTALADO EM REDE DE ALIMENTAÇÃO PARA HIDRANTE - FORNECIMENTO E INSTALAÇÃO. AF_12/2015</t>
  </si>
  <si>
    <t>92930</t>
  </si>
  <si>
    <t>LUVA DE REDUÇÃO, EM FERRO GALVANIZADO, 1.1/2" X 3/4", CONEXÃO ROSQUEADA, INSTALADO EM REDE DE ALIMENTAÇÃO PARA HIDRANTE - FORNECIMENTO E INSTALAÇÃO. AF_12/2015</t>
  </si>
  <si>
    <t>92931</t>
  </si>
  <si>
    <t>LUVA DE REDUÇÃO, EM FERRO GALVANIZADO, 2" X 1.1/2", CONEXÃO ROSQUEADA, INSTALADO EM REDE DE ALIMENTAÇÃO PARA HIDRANTE - FORNECIMENTO E INSTALAÇÃO. AF_12/2015</t>
  </si>
  <si>
    <t>47,67</t>
  </si>
  <si>
    <t>92932</t>
  </si>
  <si>
    <t>LUVA DE REDUÇÃO, EM FERRO GALVANIZADO, 2" X 1.1/4", CONEXÃO ROSQUEADA, INSTALADO EM REDE DE ALIMENTAÇÃO PARA HIDRANTE - FORNECIMENTO E INSTALAÇÃO. AF_12/2015</t>
  </si>
  <si>
    <t>92933</t>
  </si>
  <si>
    <t>LUVA DE REDUÇÃO, EM FERRO GALVANIZADO, 2" X 1", CONEXÃO ROSQUEADA, INSTALADO EM REDE DE ALIMENTAÇÃO PARA HIDRANTE - FORNECIMENTO E INSTALAÇÃO. AF_12/2015</t>
  </si>
  <si>
    <t>92934</t>
  </si>
  <si>
    <t>LUVA DE REDUÇÃO, EM FERRO GALVANIZADO, 2.1/2" X 1.1/2", CONEXÃO ROSQUEADA, INSTALADO EM REDE DE ALIMENTAÇÃO PARA HIDRANTE - FORNECIMENTO E INSTALAÇÃO. AF_12/2015</t>
  </si>
  <si>
    <t>67,77</t>
  </si>
  <si>
    <t>92935</t>
  </si>
  <si>
    <t>LUVA DE REDUÇÃO, EM FERRO GALVANIZADO, 2.1/2" X 2", CONEXÃO ROSQUEADA, INSTALADO EM REDE DE ALIMENTAÇÃO PARA HIDRANTE - FORNECIMENTO E INSTALAÇÃO. AF_12/2015</t>
  </si>
  <si>
    <t>92936</t>
  </si>
  <si>
    <t>LUVA DE REDUÇÃO, EM FERRO GALVANIZADO, 3" X 2.1/2", CONEXÃO ROSQUEADA, INSTALADO EM REDE DE ALIMENTAÇÃO PARA HIDRANTE - FORNECIMENTO E INSTALAÇÃO. AF_12/2015</t>
  </si>
  <si>
    <t>91,39</t>
  </si>
  <si>
    <t>92937</t>
  </si>
  <si>
    <t>LUVA DE REDUÇÃO, EM FERRO GALVANIZADO, 3" X 2", CONEXÃO ROSQUEADA, INSTALADO EM REDE DE ALIMENTAÇÃO PARA HIDRANTE - FORNECIMENTO E INSTALAÇÃO. AF_12/2015</t>
  </si>
  <si>
    <t>92938</t>
  </si>
  <si>
    <t>LUVA DE REDUÇÃO, EM FERRO GALVANIZADO, 1" X 1/2", CONEXÃO ROSQUEADA, INSTALADO EM REDE DE ALIMENTAÇÃO PARA SPRINKLER - FORNECIMENTO E INSTALAÇÃO. AF_12/2015</t>
  </si>
  <si>
    <t>19,52</t>
  </si>
  <si>
    <t>92939</t>
  </si>
  <si>
    <t>LUVA DE REDUÇÃO, EM FERRO GALVANIZADO, 1" X 3/4", CONEXÃO ROSQUEADA, INSTALADO EM REDE DE ALIMENTAÇÃO PARA SPRINKLER - FORNECIMENTO E INSTALAÇÃO. AF_12/2015</t>
  </si>
  <si>
    <t>19,66</t>
  </si>
  <si>
    <t>92940</t>
  </si>
  <si>
    <t>LUVA DE REDUÇÃO, EM FERRO GALVANIZADO, 1.1/4" X 1", CONEXÃO ROSQUEADA, INSTALADO EM REDE DE ALIMENTAÇÃO PARA SPRINKLER - FORNECIMENTO E INSTALAÇÃO. AF_12/2015</t>
  </si>
  <si>
    <t>24,06</t>
  </si>
  <si>
    <t>92941</t>
  </si>
  <si>
    <t>LUVA DE REDUÇÃO, EM FERRO GALVANIZADO, 1.1/4" X 1/2", CONEXÃO ROSQUEADA, INSTALADO EM REDE DE ALIMENTAÇÃO PARA SPRINKLER - FORNECIMENTO E INSTALAÇÃO. AF_12/2015</t>
  </si>
  <si>
    <t>24,05</t>
  </si>
  <si>
    <t>92942</t>
  </si>
  <si>
    <t>LUVA DE REDUÇÃO, EM FERRO GALVANIZADO, 1.1/4" X 3/4", CONEXÃO ROSQUEADA, INSTALADO EM REDE DE ALIMENTAÇÃO PARA SPRINKLER - FORNECIMENTO E INSTALAÇÃO. AF_12/2015</t>
  </si>
  <si>
    <t>92943</t>
  </si>
  <si>
    <t>LUVA DE REDUÇÃO, EM FERRO GALVANIZADO, 1.1/2" X 1.1/4", CONEXÃO ROSQUEADA, INSTALADO EM REDE DE ALIMENTAÇÃO PARA SPRINKLER - FORNECIMENTO E INSTALAÇÃO. AF_12/2015</t>
  </si>
  <si>
    <t>27,22</t>
  </si>
  <si>
    <t>92944</t>
  </si>
  <si>
    <t>LUVA DE REDUÇÃO, EM FERRO GALVANIZADO, 1.1/2" X 1", CONEXÃO ROSQUEADA, INSTALADO EM REDE DE ALIMENTAÇÃO PARA SPRINKLER - FORNECIMENTO E INSTALAÇÃO. AF_12/2015</t>
  </si>
  <si>
    <t>92945</t>
  </si>
  <si>
    <t>LUVA DE REDUÇÃO, EM FERRO GALVANIZADO, 1.1/2" X 3/4", CONEXÃO ROSQUEADA, INSTALADO EM REDE DE ALIMENTAÇÃO PARA SPRINKLER - FORNECIMENTO E INSTALAÇÃO. AF_12/2015</t>
  </si>
  <si>
    <t>92946</t>
  </si>
  <si>
    <t>LUVA DE REDUÇÃO, EM FERRO GALVANIZADO, 2" X 1.1/2", CONEXÃO ROSQUEADA, INSTALADO EM REDE DE ALIMENTAÇÃO PARA SPRINKLER - FORNECIMENTO E INSTALAÇÃO. AF_12/2015</t>
  </si>
  <si>
    <t>36,41</t>
  </si>
  <si>
    <t>92947</t>
  </si>
  <si>
    <t>LUVA DE REDUÇÃO, EM FERRO GALVANIZADO, 2" X 1.1/4", CONEXÃO ROSQUEADA, INSTALADO EM REDE DE ALIMENTAÇÃO PARA SPRINKLER - FORNECIMENTO E INSTALAÇÃO. AF_12/2015</t>
  </si>
  <si>
    <t>92948</t>
  </si>
  <si>
    <t>LUVA DE REDUÇÃO, EM FERRO GALVANIZADO, 2" X 1", CONEXÃO ROSQUEADA, INSTALADO EM REDE DE ALIMENTAÇÃO PARA SPRINKLER - FORNECIMENTO E INSTALAÇÃO. AF_12/2015</t>
  </si>
  <si>
    <t>92949</t>
  </si>
  <si>
    <t>LUVA DE REDUÇÃO, EM FERRO GALVANIZADO, 2 1/2" X 1.1/2", CONEXÃO ROSQUEADA, INSTALADO EM REDE DE ALIMENTAÇÃO PARA SPRINKLER - FORNECIMENTO E INSTALAÇÃO. AF_12/2015</t>
  </si>
  <si>
    <t>54,27</t>
  </si>
  <si>
    <t>92950</t>
  </si>
  <si>
    <t>LUVA DE REDUÇÃO, EM FERRO GALVANIZADO, 2 1/2" X 2", CONEXÃO ROSQUEADA, INSTALADO EM REDE DE ALIMENTAÇÃO PARA SPRINKLER - FORNECIMENTO E INSTALAÇÃO. AF_12/2015</t>
  </si>
  <si>
    <t>92951</t>
  </si>
  <si>
    <t>LUVA DE REDUÇÃO, EM FERRO GALVANIZADO, 3" X 2.1/2", CONEXÃO ROSQUEADA, INSTALADO EM REDE DE ALIMENTAÇÃO PARA SPRINKLER - FORNECIMENTO E INSTALAÇÃO. AF_12/2015</t>
  </si>
  <si>
    <t>75,70</t>
  </si>
  <si>
    <t>92952</t>
  </si>
  <si>
    <t>LUVA DE REDUÇÃO, EM FERRO GALVANIZADO, 3" X 2", CONEXÃO ROSQUEADA, INSTALADO EM REDE DE ALIMENTAÇÃO PARA SPRINKLER - FORNECIMENTO E INSTALAÇÃO. AF_12/2015</t>
  </si>
  <si>
    <t>92953</t>
  </si>
  <si>
    <t>LUVA DE REDUÇÃO, EM FERRO GALVANIZADO, 3/4" X 1/2", CONEXÃO ROSQUEADA, INSTALADO EM RAMAIS E SUB-RAMAIS DE GÁS - FORNECIMENTO E INSTALAÇÃO. AF_12/2015</t>
  </si>
  <si>
    <t>17,31</t>
  </si>
  <si>
    <t>93050</t>
  </si>
  <si>
    <t>LUVA PASSANTE EM COBRE, SEM ANEL DE SOLDA, DN 22 MM, INSTALADO EM PRUMADA   FORNECIMENTO E INSTALAÇÃO. AF_01/2016_P</t>
  </si>
  <si>
    <t>93051</t>
  </si>
  <si>
    <t>BUCHA DE REDUÇÃO EM COBRE, SEM ANEL DE SOLDA, PONTA X BOLSA, 22 X 15 MM, INSTALADO EM PRUMADA   FORNECIMENTO E INSTALAÇÃO. AF_01/2016_P</t>
  </si>
  <si>
    <t>93052</t>
  </si>
  <si>
    <t>JUNTA DE EXPANSÃO EM COBRE, PONTA X PONTA, DN 22 MM, INSTALADO EM PRUMADA   FORNECIMENTO E INSTALAÇÃO. AF_01/2016_P</t>
  </si>
  <si>
    <t>215,61</t>
  </si>
  <si>
    <t>93054</t>
  </si>
  <si>
    <t>CONECTOR EM BRONZE/LATÃO, SEM ANEL DE SOLDA, BOLSA X ROSCA F, 22 MM X 3/4, INSTALADO EM PRUMADA   FORNECIMENTO E INSTALAÇÃO. AF_01/2016_P</t>
  </si>
  <si>
    <t>93055</t>
  </si>
  <si>
    <t>CURVA DE TRANSPOSIÇÃO EM BRONZE/LATÃO, SEM ANEL DE SOLDA, BOLSA X BOLSA, DN 22 MM, INSTALADO EM PRUMADA   FORNECIMENTO E INSTALAÇÃO. AF_01/2016_P</t>
  </si>
  <si>
    <t>20,26</t>
  </si>
  <si>
    <t>93056</t>
  </si>
  <si>
    <t>LUVA PASSANTE EM COBRE, SEM ANEL DE SOLDA, DN 28 MM, INSTALADO EM PRUMADA   FORNECIMENTO E INSTALAÇÃO. AF_01/2016_P</t>
  </si>
  <si>
    <t>93057</t>
  </si>
  <si>
    <t>BUCHA DE REDUÇÃO EM COBRE, SEM ANEL DE SOLDA, PONTA X BOLSA, 28 X 22 MM, INSTALADO EM PRUMADA   FORNECIMENTO E INSTALAÇÃO. AF_01/2016_P</t>
  </si>
  <si>
    <t>8,02</t>
  </si>
  <si>
    <t>93058</t>
  </si>
  <si>
    <t>JUNTA DE EXPANSÃO EM COBRE, PONTA X PONTA, DN 28 MM, INSTALADO EM PRUMADA   FORNECIMENTO E INSTALAÇÃO. AF_01/2016_P</t>
  </si>
  <si>
    <t>237,23</t>
  </si>
  <si>
    <t>93059</t>
  </si>
  <si>
    <t>CONECTOR EM BRONZE/LATÃO, SEM ANEL DE SOLDA, BOLSA X ROSCA F, 28 MM X 1/2, INSTALADO EM PRUMADA   FORNECIMENTO E INSTALAÇÃO. AF_01/2016_P</t>
  </si>
  <si>
    <t>14,47</t>
  </si>
  <si>
    <t>93060</t>
  </si>
  <si>
    <t>CURVA DE TRANSPOSIÇÃO EM BRONZE/LATÃO, SEM ANEL DE SOLDA, BOLSA X BOLSA, 28 MM, INSTALADO EM PRUMADA   FORNECIMENTO E INSTALAÇÃO. AF_01/2016_P</t>
  </si>
  <si>
    <t>93061</t>
  </si>
  <si>
    <t>LUVA PASSANTE EM COBRE, SEM ANEL DE SOLDA, DN 35 MM, INSTALADO EM PRUMADA   FORNECIMENTO E INSTALAÇÃO. AF_01/2016_P</t>
  </si>
  <si>
    <t>93062</t>
  </si>
  <si>
    <t>BUCHA DE REDUÇÃO EM COBRE, SEM ANEL DE SOLDA, PONTA X BOLSA, 35 X 28 MM, INSTALADO EM PRUMADA   FORNECIMENTO E INSTALAÇÃO. AF_01/2016_P</t>
  </si>
  <si>
    <t>93063</t>
  </si>
  <si>
    <t>JUNTA DE EXPANSÃO EM BRONZE/LATÃO, PONTA X PONTA, DN 35 MM, INSTALADO EM PRUMADA   FORNECIMENTO E INSTALAÇÃO. AF_01/2016_P</t>
  </si>
  <si>
    <t>271,75</t>
  </si>
  <si>
    <t>93064</t>
  </si>
  <si>
    <t>LUVA PASSANTE EM COBRE, SEM ANEL DE SOLDA, DN 42 MM, INSTALADO EM PRUMADA   FORNECIMENTO E INSTALAÇÃO. AF_01/2016_P</t>
  </si>
  <si>
    <t>93065</t>
  </si>
  <si>
    <t>BUCHA DE REDUÇÃO EM COBRE, SEM ANEL DE SOLDA, PONTA X BOLSA, 42 X 35 MM, INSTALADO EM PRUMADA   FORNECIMENTO E INSTALAÇÃO. AF_01/2016_P</t>
  </si>
  <si>
    <t>21,41</t>
  </si>
  <si>
    <t>93066</t>
  </si>
  <si>
    <t>JUNTA DE EXPANSÃO EM BRONZE/LATÃO, PONTA X PONTA, DN 42 MM, INSTALADO EM PRUMADA   FORNECIMENTO E INSTALAÇÃO. AF_01/2016_P</t>
  </si>
  <si>
    <t>340,82</t>
  </si>
  <si>
    <t>93067</t>
  </si>
  <si>
    <t>LUVA PASSANTE EM COBRE, SEM ANEL DE SOLDA, DN 54 MM, INSTALADO EM PRUMADA   FORNECIMENTO E INSTALAÇÃO. AF_01/2016_P</t>
  </si>
  <si>
    <t>33,00</t>
  </si>
  <si>
    <t>93068</t>
  </si>
  <si>
    <t>BUCHA DE REDUÇÃO EM COBRE, SEM ANEL DE SOLDA, PONTA X BOLSA, 54 X 42 MM, INSTALADO EM PRUMADA   FORNECIMENTO E INSTALAÇÃO. AF_01/2016_P</t>
  </si>
  <si>
    <t>93069</t>
  </si>
  <si>
    <t>JUNTA DE EXPANSÃO EM BRONZE/LATÃO, PONTA X PONTA, DN 54 MM, INSTALADO EM PRUMADA   FORNECIMENTO E INSTALAÇÃO. AF_01/2016_P</t>
  </si>
  <si>
    <t>471,95</t>
  </si>
  <si>
    <t>93070</t>
  </si>
  <si>
    <t>LUVA PASSANTE EM COBRE, SEM ANEL DE SOLDA, DN 66 MM, INSTALADO EM PRUMADA   FORNECIMENTO E INSTALAÇÃO. AF_01/2016_P</t>
  </si>
  <si>
    <t>93071</t>
  </si>
  <si>
    <t>BUCHA DE REDUÇÃO EM COBRE, SEM ANEL DE SOLDA, PONTA X BOLSA, 66 X 54 MM, INSTALADO EM PRUMADA   FORNECIMENTO E INSTALAÇÃO. AF_01/2016_P</t>
  </si>
  <si>
    <t>73,70</t>
  </si>
  <si>
    <t>93072</t>
  </si>
  <si>
    <t>JUNTA DE EXPANSÃO EM BRONZE/LATÃO, PONTA X PONTA, DN 66 MM, INSTALADO EM PRUMADA   FORNECIMENTO E INSTALAÇÃO. AF_01/2016_P</t>
  </si>
  <si>
    <t>622,25</t>
  </si>
  <si>
    <t>93073</t>
  </si>
  <si>
    <t>TE DUPLA CURVA EM BRONZE/LATÃO, SEM ANEL DE SOLDA, ROSCA F X BOLSA X ROSCA F, 3/4 X 22 X 3/4, INSTALADO EM PRUMADA   FORNECIMENTO E INSTALAÇÃO. AF_01/2016_P</t>
  </si>
  <si>
    <t>93074</t>
  </si>
  <si>
    <t>CURVA EM COBRE, 45 GRAUS, SEM ANEL DE SOLDA, BOLSA X BOLSA, DN 15 MM, INSTALADO EM RAMAL DE DISTRIBUIÇÃO   FORNECIMENTO E INSTALAÇÃO. AF_01/2016_P</t>
  </si>
  <si>
    <t>93075</t>
  </si>
  <si>
    <t>COTOVELO EM BRONZE/LATÃO, 90 GRAUS, SEM ANEL DE SOLDA, BOLSA X ROSCA F, DN 15 MM X 1/2, INSTALADO EM RAMAL DE DISTRIBUIÇÃO   FORNECIMENTO E INSTALAÇÃO. AF_01/2016_P</t>
  </si>
  <si>
    <t>93076</t>
  </si>
  <si>
    <t>CURVA EM COBRE, 45 GRAUS, SEM ANEL DE SOLDA, BOLSA X BOLSA, DN 22 MM, INSTALADO EM RAMAL DE DISTRIBUIÇÃO   FORNECIMENTO E INSTALAÇÃO. AF_01/2016_P</t>
  </si>
  <si>
    <t>12,51</t>
  </si>
  <si>
    <t>93077</t>
  </si>
  <si>
    <t>COTOVELO EM BRONZE/LATÃO, 90 GRAUS, SEM ANEL DE SOLDA, BOLSA X ROSCA F, DN 22 MM X 1/2, INSTALADO EM RAMAL DE DISTRIBUIÇÃO   FORNECIMENTO E INSTALAÇÃO. AF_01/2016_P</t>
  </si>
  <si>
    <t>16,50</t>
  </si>
  <si>
    <t>93078</t>
  </si>
  <si>
    <t>COTOVELO EM BRONZE/LATÃO, 90 GRAUS, SEM ANEL DE SOLDA, BOLSA X ROSCA F, DN 22 MM X 3/4, INSTALADO EM RAMAL DE DISTRIBUIÇÃO   FORNECIMENTO E INSTALAÇÃO. AF_01/2016_P</t>
  </si>
  <si>
    <t>17,55</t>
  </si>
  <si>
    <t>93079</t>
  </si>
  <si>
    <t>CURVA EM COBRE, 45 GRAUS, SEM ANEL DE SOLDA, BOLSA X BOLSA, DN 28 MM, INSTALADO EM RAMAL DE DISTRIBUIÇÃO   FORNECIMENTO E INSTALAÇÃO. AF_01/2016_P</t>
  </si>
  <si>
    <t>16,38</t>
  </si>
  <si>
    <t>93080</t>
  </si>
  <si>
    <t>LUVA PASSANTE EM COBRE, SEM ANEL DE SOLDA, DN 15 MM, INSTALADO EM RAMAL DE DISTRIBUIÇÃO   FORNECIMENTO E INSTALAÇÃO. AF_01/2016_P</t>
  </si>
  <si>
    <t>93081</t>
  </si>
  <si>
    <t>CONECTOR EM BRONZE/LATÃO, SEM ANEL DE SOLDA, BOLSA X ROSCA F, DN 15 MM X 1/2, INSTALADO EM RAMAL DE DISTRIBUIÇÃO   FORNECIMENTO E INSTALAÇÃO. AF_01/2016_P</t>
  </si>
  <si>
    <t>93082</t>
  </si>
  <si>
    <t>CURVA DE TRANSPOSIÇÃO EM BRONZE/LATÃO, SEM ANEL DE SOLDA, DN 15 MM, INSTALADO EM RAMAL DE DISTRIBUIÇÃO   FORNECIMENTO E INSTALAÇÃO. AF_01/2016_P</t>
  </si>
  <si>
    <t>12,05</t>
  </si>
  <si>
    <t>93083</t>
  </si>
  <si>
    <t>JUNTA DE EXPANSÃO EM COBRE, PONTA X PONTA, DN 15 MM, INSTALADO EM RAMAL DE DISTRIBUIÇÃO   FORNECIMENTO E INSTALAÇÃO. AF_01/2016_P</t>
  </si>
  <si>
    <t>93084</t>
  </si>
  <si>
    <t>LUVA PASSANTE EM COBRE, SEM ANEL DE SOLDA, DN 22 MM, INSTALADO EM RAMAL DE DISTRIBUIÇÃO   FORNECIMENTO E INSTALAÇÃO. AF_01/2016_P</t>
  </si>
  <si>
    <t>8,31</t>
  </si>
  <si>
    <t>93085</t>
  </si>
  <si>
    <t>BUCHA DE REDUÇÃO EM COBRE, SEM ANEL DE SOLDA, PONTA X BOLSA, 22 X 15 MM, INSTALADO EM RAMAL DE DISTRIBUIÇÃO   FORNECIMENTO E INSTALAÇÃO. AF_01/2016_P</t>
  </si>
  <si>
    <t>93086</t>
  </si>
  <si>
    <t>JUNTA DE EXPANSÃO EM COBRE, PONTA X PONTA, DN 22 MM, INSTALADO EM RAMAL DE DISTRIBUIÇÃO   FORNECIMENTO E INSTALAÇÃO. AF_01/2016_P</t>
  </si>
  <si>
    <t>217,51</t>
  </si>
  <si>
    <t>93087</t>
  </si>
  <si>
    <t>CONECTOR EM BRONZE/LATÃO, SEM ANEL DE SOLDA, BOLSA X ROSCA F, DN 22 MM X 1/2, INSTALADO EM RAMAL DE DISTRIBUIÇÃO   FORNECIMENTO E INSTALAÇÃO. AF_01/2016_P</t>
  </si>
  <si>
    <t>93088</t>
  </si>
  <si>
    <t>CONECTOR EM BRONZE/LATÃO, SEM ANEL DE SOLDA, BOLSA X ROSCA F, DN 22 MM X 3/4, INSTALADO EM RAMAL DE DISTRIBUIÇÃO   FORNECIMENTO E INSTALAÇÃO. AF_01/2016_P</t>
  </si>
  <si>
    <t>93089</t>
  </si>
  <si>
    <t>CURVA DE TRANSPOSIÇÃO EM BRONZE/LATÃO, SEM ANEL DE SOLDA, BOLSA X BOLSA, DN 22 MM, INSTALADO EM RAMAL DE DISTRIBUIÇÃO   FORNECIMENTO E INSTALAÇÃO. AF_01/2016_P</t>
  </si>
  <si>
    <t>22,16</t>
  </si>
  <si>
    <t>93090</t>
  </si>
  <si>
    <t>LUVA PASSANTE EM COBRE, SEM ANEL DE SOLDA, DN 28 MM, INSTALADO EM RAMAL DE DISTRIBUIÇÃO   FORNECIMENTO E INSTALAÇÃO. AF_01/2016_P</t>
  </si>
  <si>
    <t>93091</t>
  </si>
  <si>
    <t>BUCHA DE REDUÇÃO EM COBRE, SEM ANEL DE SOLDA, PONTA X BOLSA, 28 X 22 MM, INSTALADO EM RAMAL DE DISTRIBUIÇÃO   FORNECIMENTO E INSTALAÇÃO. AF_01/2016_P</t>
  </si>
  <si>
    <t>9,93</t>
  </si>
  <si>
    <t>93092</t>
  </si>
  <si>
    <t>JUNTA DE EXPANSÃO EM COBRE, PONTA X PONTA, DN 28 MM, INSTALADO EM RAMAL DE DISTRIBUIÇÃO   FORNECIMENTO E INSTALAÇÃO. AF_01/2016_P</t>
  </si>
  <si>
    <t>239,14</t>
  </si>
  <si>
    <t>93093</t>
  </si>
  <si>
    <t>CONECTOR EM BRONZE/LATÃO, SEM ANEL DE SOLDA, BOLSA X ROSCA F, DN 28 MM X 1/2, INSTALADO EM RAMAL DE DISTRIBUIÇÃO   FORNECIMENTO E INSTALAÇÃO. AF_01/2016_P</t>
  </si>
  <si>
    <t>93094</t>
  </si>
  <si>
    <t>CURVA DE TRANSPOSIÇÃO EM BRONZE/LATÃO, SEM ANEL DE SOLDA, BOLSA X BOLSA, DN 28 MM, INSTALADO EM RAMAL DE DISTRIBUIÇÃO   FORNECIMENTO E INSTALAÇÃO. AF_01/2016_P</t>
  </si>
  <si>
    <t>36,30</t>
  </si>
  <si>
    <t>93095</t>
  </si>
  <si>
    <t>TE DUPLA CURVA EM BRONZE/LATÃO, SEM ANEL DE SOLDA, ROSCA F X BOLSA X ROSCA F, 1/2 X 15 X 1/2, INSTALADO EM RAMAL DE DISTRIBUIÇÃO   FORNECIMENTO E INSTALAÇÃO. AF_01/2016_P</t>
  </si>
  <si>
    <t>29,75</t>
  </si>
  <si>
    <t>93096</t>
  </si>
  <si>
    <t>TE DUPLA CURVA EM BRONZE/LATÃO, SEM ANEL DE SOLDA, ROSCA F  X BOLSA X ROSCA F, 3/4 X 22 X 3/4, INSTALADO EM RAMAL DE DISTRIBUIÇÃO   FORNECIMENTO E INSTALAÇÃO. AF_01/2016_P</t>
  </si>
  <si>
    <t>93097</t>
  </si>
  <si>
    <t>CURVA EM COBRE, 45 GRAUS, SEM ANEL DE SOLDA, BOLSA X BOLSA, DN 15 MM, INSTALADO EM RAMAL E SUB-RAMAL   FORNECIMENTO E INSTALAÇÃO. AF_01/2016_P</t>
  </si>
  <si>
    <t>93098</t>
  </si>
  <si>
    <t>COTOVELO EM BRONZE/LATÃO, 90 GRAUS, SEM ANEL DE SOLDA, BOLSA X ROSCA F, DN 15 MM X 1/2, INSTALADO EM RAMAL E SUB-RAMAL   FORNECIMENTO E INSTALAÇÃO. AF_01/2016_P</t>
  </si>
  <si>
    <t>93099</t>
  </si>
  <si>
    <t>CURVA EM COBRE, 45 GRAUS, SEM ANEL DE SOLDA, BOLSA X BOLSA, DN 22 MM, INSTALADO EM RAMAL E SUB-RAMAL   FORNECIMENTO E INSTALAÇÃO. AF_01/2016_P</t>
  </si>
  <si>
    <t>93100</t>
  </si>
  <si>
    <t>COTOVELO EM BRONZE/LATÃO, 90 GRAUS, SEM ANEL DE SOLDA, BOLSA X ROSCA F, DN 22 MM X 1/2, INSTALADO EM RAMAL E SUB-RAMAL   FORNECIMENTO E INSTALAÇÃO. AF_01/2016_P</t>
  </si>
  <si>
    <t>19,12</t>
  </si>
  <si>
    <t>93101</t>
  </si>
  <si>
    <t>COTOVELO EM BRONZE/LATÃO, 90 GRAUS, SEM ANEL DE SOLDA, BOLSA X ROSCA F, DN 22 MM X 3/4, INSTALADO EM RAMAL E SUB-RAMAL   FORNECIMENTO E INSTALAÇÃO. AF_01/2016_P</t>
  </si>
  <si>
    <t>20,17</t>
  </si>
  <si>
    <t>93102</t>
  </si>
  <si>
    <t>CURVA EM COBRE, 45 GRAUS, SEM ANEL DE SOLDA, BOLSA X BOLSA, DN 28 MM, INSTALADO EM RAMAL E SUB-RAMAL   FORNECIMENTO E INSTALAÇÃO. AF_01/2016_P</t>
  </si>
  <si>
    <t>19,01</t>
  </si>
  <si>
    <t>93103</t>
  </si>
  <si>
    <t>LUVA PASSANTE EM COBRE, SEM ANEL DE SOLDA, DN 15 MM, INSTALADO EM RAMAL E SUB-RAMAL   FORNECIMENTO E INSTALAÇÃO. AF_01/2016_P</t>
  </si>
  <si>
    <t>5,92</t>
  </si>
  <si>
    <t>93104</t>
  </si>
  <si>
    <t>CONECTOR EM BRONZE/LATÃO, SEM ANEL DE SOLDA, BOLSA X ROSCA F, 15 MM X 1/2,  INSTALADO EM RAMAL E SUB-RAMAL   FORNECIMENTO E INSTALAÇÃO. AF_01/2016_P</t>
  </si>
  <si>
    <t>93105</t>
  </si>
  <si>
    <t>CURVA DE TRANSPOSIÇÃO EM BRONZE/LATÃO, SEM ANEL DE SOLDA, BOLSA X BOLSA, DN 15 MM, INSTALADO EM RAMAL E SUB-RAMAL   FORNECIMENTO E INSTALAÇÃO. AF_01/2016_P</t>
  </si>
  <si>
    <t>12,22</t>
  </si>
  <si>
    <t>93106</t>
  </si>
  <si>
    <t>JUNTA DE EXPANSÃO EM COBRE, PONTA X PONTA, DN 15 MM, INSTALADO EM RAMAL E SUB-RAMAL   FORNECIMENTO E INSTALAÇÃO. AF_01/2016_P</t>
  </si>
  <si>
    <t>187,50</t>
  </si>
  <si>
    <t>93107</t>
  </si>
  <si>
    <t>LUVA PASSANTE EM COBRE, SEM ANEL DE SOLDA, DN 22 MM, INSTALADO EM RAMAL E SUB-RAMAL   FORNECIMENTO E INSTALAÇÃO. AF_01/2016_P</t>
  </si>
  <si>
    <t>10,03</t>
  </si>
  <si>
    <t>93108</t>
  </si>
  <si>
    <t>BUCHA DE REDUÇÃO EM COBRE, SEM ANEL DE SOLDA, PONTA X BOLSA, 22 X 15 MM, INSTALADO EM RAMAL E SUB-RAMAL   FORNECIMENTO E INSTALAÇÃO. AF_01/2016_P</t>
  </si>
  <si>
    <t>9,65</t>
  </si>
  <si>
    <t>93109</t>
  </si>
  <si>
    <t>JUNTA DE EXPANSÃO EM COBRE, PONTA X PONTA, 22 MM, INSTALADO EM RAMAL E SUB-RAMAL   FORNECIMENTO E INSTALAÇÃO. AF_01/2016_P</t>
  </si>
  <si>
    <t>219,23</t>
  </si>
  <si>
    <t>93110</t>
  </si>
  <si>
    <t>CONECTOR EM BRONZE/LATÃO, SEM ANEL DE SOLDA, BOLSA X ROSCA F, 22 MM X 1/2, INSTALADO EM RAMAL E SUB-RAMAL   FORNECIMENTO E INSTALAÇÃO. AF_01/2016_P</t>
  </si>
  <si>
    <t>93111</t>
  </si>
  <si>
    <t>CONECTOR EM BRONZE/LATÃO, SEM ANEL DE SOLDA, BOLSA X ROSCA F, 22 MM X 3/4, INSTALADO EM RAMAL E SUB-RAMAL   FORNECIMENTO E INSTALAÇÃO. AF_01/2016_P</t>
  </si>
  <si>
    <t>93112</t>
  </si>
  <si>
    <t>CURVA DE TRANSPOSIÇÃO EM BRONZE/LATÃO, SEM ANEL DE SOLDA, BOLSA X BOLSA, 22 MM, INSTALADO EM RAMAL E SUB-RAMAL   FORNECIMENTO E INSTALAÇÃO. AF_01/2016_P</t>
  </si>
  <si>
    <t>93113</t>
  </si>
  <si>
    <t>LUVA PASSANTE EM COBRE, SEM ANEL DE SOLDA, DN 28 MM, INSTALADO EM RAMAL E SUB-RAMAL   FORNECIMENTO E INSTALAÇÃO. AF_01/2016_P</t>
  </si>
  <si>
    <t>93114</t>
  </si>
  <si>
    <t>CONECTOR EM BRONZE/LATÃO, SEM ANEL DE SOLDA, BOLSA X ROSCA F, 28 MM X 1/2, INSTALADO EM RAMAL E SUB-RAMAL   FORNECIMENTO E INSTALAÇÃO. AF_01/2016_P</t>
  </si>
  <si>
    <t>93115</t>
  </si>
  <si>
    <t>CURVA DE TRANSPOSIÇÃO EM BRONZE/LATÃO, SEM ANEL DE SOLDA, BOLSA X BOLSA, 28 MM, INSTALADO EM RAMAL E SUB-RAMAL   FORNECIMENTO E INSTALAÇÃO. AF_01/2016_P</t>
  </si>
  <si>
    <t>39,38</t>
  </si>
  <si>
    <t>93116</t>
  </si>
  <si>
    <t>JUNTA DE EXPANSÃO EM COBRE, PONTA X PONTA, DN 28 MM, INSTALADO EM RAMAL E SUB-RAMAL   FORNECIMENTO E INSTALAÇÃO. AF_01/2016_P</t>
  </si>
  <si>
    <t>242,22</t>
  </si>
  <si>
    <t>93117</t>
  </si>
  <si>
    <t>TE DUPLA CURVA EM BRONZE/LATÃO, SEM ANEL DE SOLDA, ROSCA F X BOLSA X ROSCA F, 1/2 X 15 X 1/2, INSTALADO EM RAMAL E SUB-RAMAL   FORNECIMENTO E INSTALAÇÃO. AF_01/2016_P</t>
  </si>
  <si>
    <t>30,02</t>
  </si>
  <si>
    <t>93118</t>
  </si>
  <si>
    <t>TE DUPLA CURVA EM BRONZE/LATÃO, SEM ANEL DE SOLDA, ROSCA F X BOLSA, ROSCA F, 3/4 X 22 X 3/4, INSTALADO EM RAMAL E SUB-RAMAL   FORNECIMENTO E INSTALAÇÃO. AF_01/2016_P</t>
  </si>
  <si>
    <t>44,54</t>
  </si>
  <si>
    <t>93119</t>
  </si>
  <si>
    <t>CURVA EM COBRE, 45 GRAUS, SEM ANEL DE SOLDA, BOLSA X BOLSA, DN 22 MM, INSTALADO EM PRUMADA   FORNECIMENTO E INSTALAÇÃO. AF_01/2016_P</t>
  </si>
  <si>
    <t>9,70</t>
  </si>
  <si>
    <t>93120</t>
  </si>
  <si>
    <t>COTOVELO EM BRONZE/LATÃO, 90 GRAUS, SEM ANEL DE SOLDA, BOLSA X ROSCA F, DN 22 MM X 1/2, INSTALADO EM PRUMADA   FORNECIMENTO E INSTALAÇÃO. AF_01/2016_P</t>
  </si>
  <si>
    <t>13,69</t>
  </si>
  <si>
    <t>93121</t>
  </si>
  <si>
    <t>COTOVELO EM BRONZE/LATÃO, 90 GRAUS, SEM ANEL DE SOLDA, BOLSA X ROSCA F, DN 22 MM X 3/4, INSTALADO EM PRUMADA   FORNECIMENTO E INSTALAÇÃO. AF_01/2016_P</t>
  </si>
  <si>
    <t>14,74</t>
  </si>
  <si>
    <t>93122</t>
  </si>
  <si>
    <t>CURVA EM COBRE, 45 GRAUS, SEM ANEL DE SOLDA, BOLSA X BOLSA, DN 28 MM, INSTALADO EM PRUMADA   FORNECIMENTO E INSTALAÇÃO. AF_01/2016_P</t>
  </si>
  <si>
    <t>93123</t>
  </si>
  <si>
    <t>CURVA EM COBRE, 45 GRAUS, SEM ANEL DE SOLDA, BOLSA X BOLSA, DN 35 MM, INSTALADO EM PRUMADA   FORNECIMENTO E INSTALAÇÃO. AF_01/2016_P</t>
  </si>
  <si>
    <t>26,99</t>
  </si>
  <si>
    <t>93124</t>
  </si>
  <si>
    <t>CURVA EM COBRE, 45 GRAUS, SEM ANEL DE SOLDA, DN 42 MM, INSTALADO EM PRUMADA   FORNECIMENTO E INSTALAÇÃO. AF_01/2016_P</t>
  </si>
  <si>
    <t>40,99</t>
  </si>
  <si>
    <t>93125</t>
  </si>
  <si>
    <t>CURVA EM COBRE, 45 GRAUS, SEM ANEL DE SOLDA, BOLSA X BOLSA, DN 54 MM, INSTALADO EM PRUMADA   FORNECIMENTO E INSTALAÇÃO. AF_01/2016_P</t>
  </si>
  <si>
    <t>58,77</t>
  </si>
  <si>
    <t>93126</t>
  </si>
  <si>
    <t>CURVA EM COBRE, 90 GRAUS, SEM ANEL DE SOLDA, BOLSA X BOLSA, DN 66 MM, INSTALADO EM PRUMADA   FORNECIMENTO E INSTALAÇÃO. AF_01/2016_P</t>
  </si>
  <si>
    <t>125,53</t>
  </si>
  <si>
    <t>93133</t>
  </si>
  <si>
    <t>BUCHA DE REDUÇÃO EM COBRE, SEM ANEL DE SOLDA, PONTA X BOLSA, 28 X 22 MM, INSTALADO EM RAMAL E SUB-RAMAL   FORNECIMENTO E INSTALAÇÃO. AF_01/2016_P</t>
  </si>
  <si>
    <t>472,17</t>
  </si>
  <si>
    <t>94465</t>
  </si>
  <si>
    <t>LUVA, EM FERRO GALVANIZADO, CONEXÃO ROSQUEADA, DN 50 (2), INSTALADO EM RESERVAÇÃO DE ÁGUA DE EDIFICAÇÃO QUE POSSUA RESERVATÓRIO DE FIBRA/FIBROCIMENTO  FORNECIMENTO E INSTALAÇÃO. AF_06/2016</t>
  </si>
  <si>
    <t>94466</t>
  </si>
  <si>
    <t>NIPLE, EM FERRO GALVANIZADO, CONEXÃO ROSQUEADA, DN 50 (2), INSTALADO EM RESERVAÇÃO DE ÁGUA DE EDIFICAÇÃO QUE POSSUA RESERVATÓRIO DE FIBRA/FIBROCIMENTO  FORNECIMENTO E INSTALAÇÃO. AF_06/2016</t>
  </si>
  <si>
    <t>33,67</t>
  </si>
  <si>
    <t>94467</t>
  </si>
  <si>
    <t>LUVA, EM FERRO GALVANIZADO, CONEXÃO ROSQUEADA, DN 65 (2 1/2), INSTALADO EM RESERVAÇÃO DE ÁGUA DE EDIFICAÇÃO QUE POSSUA RESERVATÓRIO DE FIBRA/FIBROCIMENTO  FORNECIMENTO E INSTALAÇÃO. AF_06/2016</t>
  </si>
  <si>
    <t>49,74</t>
  </si>
  <si>
    <t>94468</t>
  </si>
  <si>
    <t>NIPLE, EM FERRO GALVANIZADO, CONEXÃO ROSQUEADA, DN 65 (2 1/2), INSTALADO EM RESERVAÇÃO DE ÁGUA DE EDIFICAÇÃO QUE POSSUA RESERVATÓRIO DE FIBRA/FIBROCIMENTO  FORNECIMENTO E INSTALAÇÃO. AF_06/2016</t>
  </si>
  <si>
    <t>94469</t>
  </si>
  <si>
    <t>LUVA, EM FERRO GALVANIZADO, CONEXÃO ROSQUEADA, DN 80 (3), INSTALADO EM RESERVAÇÃO DE ÁGUA DE EDIFICAÇÃO QUE POSSUA RESERVATÓRIO DE FIBRA/FIBROCIMENTO  FORNECIMENTO E INSTALAÇÃO. AF_06/2016</t>
  </si>
  <si>
    <t>94470</t>
  </si>
  <si>
    <t>NIPLE, EM FERRO GALVANIZADO, CONEXÃO ROSQUEADA, DN 80 (3), INSTALADO EM RESERVAÇÃO DE ÁGUA DE EDIFICAÇÃO QUE POSSUA RESERVATÓRIO DE FIBRA/FIBROCIMENTO  FORNECIMENTO E INSTALAÇÃO. AF_06/2016</t>
  </si>
  <si>
    <t>66,33</t>
  </si>
  <si>
    <t>94471</t>
  </si>
  <si>
    <t>COTOVELO 90 GRAUS, EM FERRO GALVANIZADO, CONEXÃO ROSQUEADA, DN 50 (2), INSTALADO EM RESERVAÇÃO DE ÁGUA DE EDIFICAÇÃO QUE POSSUA RESERVATÓRIO DE FIBRA/FIBROCIMENTO  FORNECIMENTO E INSTALAÇÃO. AF_06/2016</t>
  </si>
  <si>
    <t>48,81</t>
  </si>
  <si>
    <t>94472</t>
  </si>
  <si>
    <t>COTOVELO 45 GRAUS, EM FERRO GALVANIZADO, CONEXÃO ROSQUEADA, DN 50 (2), INSTALADO EM RESERVAÇÃO DE ÁGUA DE EDIFICAÇÃO QUE POSSUA RESERVATÓRIO DE FIBRA/FIBROCIMENTO  FORNECIMENTO E INSTALAÇÃO. AF_06/2016</t>
  </si>
  <si>
    <t>50,08</t>
  </si>
  <si>
    <t>94473</t>
  </si>
  <si>
    <t>COTOVELO 90 GRAUS, EM FERRO GALVANIZADO, CONEXÃO ROSQUEADA, DN 65 (2 1/2), INSTALADO EM RESERVAÇÃO DE ÁGUA DE EDIFICAÇÃO QUE POSSUA RESERVATÓRIO DE FIBRA/FIBROCIMENTO  FORNECIMENTO E INSTALAÇÃO. AF_06/2016</t>
  </si>
  <si>
    <t>71,55</t>
  </si>
  <si>
    <t>94474</t>
  </si>
  <si>
    <t>COTOVELO 45 GRAUS, EM FERRO GALVANIZADO, CONEXÃO ROSQUEADA, DN 65 (2 1/2), INSTALADO EM RESERVAÇÃO DE ÁGUA DE EDIFICAÇÃO QUE POSSUA RESERVATÓRIO DE FIBRA/FIBROCIMENTO  FORNECIMENTO E INSTALAÇÃO. AF_06/2016</t>
  </si>
  <si>
    <t>77,13</t>
  </si>
  <si>
    <t>94475</t>
  </si>
  <si>
    <t>COTOVELO 90 GRAUS, EM FERRO GALVANIZADO, CONEXÃO ROSQUEADA, DN 80 (3), INSTALADO EM RESERVAÇÃO DE ÁGUA DE EDIFICAÇÃO QUE POSSUA RESERVATÓRIO DE FIBRA/FIBROCIMENTO  FORNECIMENTO E INSTALAÇÃO. AF_06/2016</t>
  </si>
  <si>
    <t>97,53</t>
  </si>
  <si>
    <t>94476</t>
  </si>
  <si>
    <t>COTOVELO 45 GRAUS, EM FERRO GALVANIZADO, CONEXÃO ROSQUEADA, DN 80 (3), INSTALADO EM RESERVAÇÃO DE ÁGUA DE EDIFICAÇÃO QUE POSSUA RESERVATÓRIO DE FIBRA/FIBROCIMENTO  FORNECIMENTO E INSTALAÇÃO. AF_06/2016</t>
  </si>
  <si>
    <t>108,30</t>
  </si>
  <si>
    <t>94477</t>
  </si>
  <si>
    <t>TÊ, EM FERRO GALVANIZADO, CONEXÃO ROSQUEADA, DN 50 (2), INSTALADO EM RESERVAÇÃO DE ÁGUA DE EDIFICAÇÃO QUE POSSUA RESERVATÓRIO DE FIBRA/FIBROCIMENTO  FORNECIMENTO E INSTALAÇÃO. AF_06/2016</t>
  </si>
  <si>
    <t>64,97</t>
  </si>
  <si>
    <t>94478</t>
  </si>
  <si>
    <t>TÊ, EM FERRO GALVANIZADO, CONEXÃO ROSQUEADA, DN 65 (2 1/2), INSTALADO EM RESERVAÇÃO DE ÁGUA DE EDIFICAÇÃO QUE POSSUA RESERVATÓRIO DE FIBRA/FIBROCIMENTO  FORNECIMENTO E INSTALAÇÃO. AF_06/2016</t>
  </si>
  <si>
    <t>98,10</t>
  </si>
  <si>
    <t>94479</t>
  </si>
  <si>
    <t>TÊ, EM FERRO GALVANIZADO, CONEXÃO ROSQUEADA, DN 80 (3), INSTALADO EM RESERVAÇÃO DE ÁGUA DE EDIFICAÇÃO QUE POSSUA RESERVATÓRIO DE FIBRA/FIBROCIMENTO  FORNECIMENTO E INSTALAÇÃO. AF_06/2016</t>
  </si>
  <si>
    <t>128,91</t>
  </si>
  <si>
    <t>94606</t>
  </si>
  <si>
    <t>LUVA DE COBRE, SEM ANEL DE SOLDA, DN 54 MM, INSTALADO EM RESERVAÇÃO DE ÁGUA DE EDIFICAÇÃO QUE POSSUA RESERVATÓRIO DE FIBRA/FIBROCIMENTO  FORNECIMENTO E INSTALAÇÃO. AF_06/2016_P</t>
  </si>
  <si>
    <t>94608</t>
  </si>
  <si>
    <t>LUVA DE COBRE, SEM ANEL DE SOLDA, DN 66 MM, INSTALADO EM RESERVAÇÃO DE ÁGUA DE EDIFICAÇÃO QUE POSSUA RESERVATÓRIO DE FIBRA/FIBROCIMENTO  FORNECIMENTO E INSTALAÇÃO. AF_06/2016_P</t>
  </si>
  <si>
    <t>89,04</t>
  </si>
  <si>
    <t>94610</t>
  </si>
  <si>
    <t>LUVA DE COBRE, SEM ANEL DE SOLDA, DN 79 MM, INSTALADO EM RESERVAÇÃO DE ÁGUA DE EDIFICAÇÃO QUE POSSUA RESERVATÓRIO DE FIBRA/FIBROCIMENTO  FORNECIMENTO E INSTALAÇÃO. AF_06/2016_P</t>
  </si>
  <si>
    <t>128,57</t>
  </si>
  <si>
    <t>94612</t>
  </si>
  <si>
    <t>LUVA DE COBRE, SEM ANEL DE SOLDA, DN 104 MM, INSTALADO EM RESERVAÇÃO DE ÁGUA DE EDIFICAÇÃO QUE POSSUA RESERVATÓRIO DE FIBRA/FIBROCIMENTO  FORNECIMENTO E INSTALAÇÃO. AF_06/2016_P</t>
  </si>
  <si>
    <t>176,36</t>
  </si>
  <si>
    <t>94614</t>
  </si>
  <si>
    <t>COTOVELO EM COBRE, 90 GRAUS, SEM ANEL DE SOLDA, DN 54 MM, INSTALADO EM RESERVAÇÃO DE ÁGUA DE EDIFICAÇÃO QUE POSSUA RESERVATÓRIO DE FIBRA/FIBROCIMENTO  FORNECIMENTO E INSTALAÇÃO. AF_06/2016_P</t>
  </si>
  <si>
    <t>68,93</t>
  </si>
  <si>
    <t>94615</t>
  </si>
  <si>
    <t>CURVA EM COBRE, 45 GRAUS, SEM ANEL DE SOLDA, BOLSA X BOLSA, DN 54 MM,  INSTALADO EM RESERVAÇÃO DE ÁGUA DE EDIFICAÇÃO QUE POSSUA RESERVATÓRIO DE FIBRA/FIBROCIMENTO  FORNECIMENTO E INSTALAÇÃO. AF_06/2016_P</t>
  </si>
  <si>
    <t>76,36</t>
  </si>
  <si>
    <t>94616</t>
  </si>
  <si>
    <t>COTOVELO EM COBRE, 90 GRAUS, SEM ANEL DE SOLDA, DN 66 MM, INSTALADO EM RESERVAÇÃO DE ÁGUA DE EDIFICAÇÃO QUE POSSUA RESERVATÓRIO DE FIBRA/FIBROCIMENTO  FORNECIMENTO E INSTALAÇÃO. AF_06/2016[_P</t>
  </si>
  <si>
    <t>166,61</t>
  </si>
  <si>
    <t>94617</t>
  </si>
  <si>
    <t>CURVA EM COBRE, 45 GRAUS, SEM ANEL DE SOLDA, BOLSA X BOLSA, DN 66 MM,  INSTALADO EM RESERVAÇÃO DE ÁGUA DE EDIFICAÇÃO QUE POSSUA RESERVATÓRIO DE FIBRA/FIBROCIMENTO  FORNECIMENTO E INSTALAÇÃO. AF_06/2016_P</t>
  </si>
  <si>
    <t>140,77</t>
  </si>
  <si>
    <t>94618</t>
  </si>
  <si>
    <t>COTOVELO EM COBRE, 90 GRAUS, SEM ANEL DE SOLDA, DN 79 MM, INSTALADO EM RESERVAÇÃO DE ÁGUA DE EDIFICAÇÃO QUE POSSUA RESERVATÓRIO DE FIBRA/FIBROCIMENTO  FORNECIMENTO E INSTALAÇÃO. AF_06/2016_P</t>
  </si>
  <si>
    <t>165,05</t>
  </si>
  <si>
    <t>94620</t>
  </si>
  <si>
    <t>COTOVELO EM COBRE, 90 GRAUS, SEM ANEL DE SOLDA, DN 104 MM, INSTALADO EM RESERVAÇÃO DE ÁGUA DE EDIFICAÇÃO QUE POSSUA RESERVATÓRIO DE FIBRA/FIBROCIMENTO  FORNECIMENTO E INSTALAÇÃO. AF_06/2016_P</t>
  </si>
  <si>
    <t>358,34</t>
  </si>
  <si>
    <t>94622</t>
  </si>
  <si>
    <t>TE EM COBRE, SEM ANEL DE SOLDA, DN 54 MM,  INSTALADO EM RESERVAÇÃO DE ÁGUA DE EDIFICAÇÃO QUE POSSUA RESERVATÓRIO DE FIBRA/FIBROCIMENTO  FORNECIMENTO E INSTALAÇÃO. AF_06/2016_P</t>
  </si>
  <si>
    <t>98,99</t>
  </si>
  <si>
    <t>94623</t>
  </si>
  <si>
    <t>TE EM COBRE, SEM ANEL DE SOLDA, DN 66 MM,  INSTALADO EM RESERVAÇÃO DE ÁGUA DE EDIFICAÇÃO QUE POSSUA RESERVATÓRIO DE FIBRA/FIBROCIMENTO  FORNECIMENTO E INSTALAÇÃO. AF_06/2016_P</t>
  </si>
  <si>
    <t>207,64</t>
  </si>
  <si>
    <t>94624</t>
  </si>
  <si>
    <t>TE EM COBRE, SEM ANEL DE SOLDA, DN 79 MM,  INSTALADO EM RESERVAÇÃO DE ÁGUA DE EDIFICAÇÃO QUE POSSUA RESERVATÓRIO DE FIBRA/FIBROCIMENTO  FORNECIMENTO E INSTALAÇÃO. AF_06/2016_P</t>
  </si>
  <si>
    <t>307,83</t>
  </si>
  <si>
    <t>94625</t>
  </si>
  <si>
    <t>TE EM COBRE, SEM ANEL DE SOLDA, DN 104 MM,  INSTALADO EM RESERVAÇÃO DE ÁGUA DE EDIFICAÇÃO QUE POSSUA RESERVATÓRIO DE FIBRA/FIBROCIMENTO  FORNECIMENTO E INSTALAÇÃO. AF_06/2016_P</t>
  </si>
  <si>
    <t>618,73</t>
  </si>
  <si>
    <t>94656</t>
  </si>
  <si>
    <t>ADAPTADOR CURTO COM BOLSA E ROSCA PARA REGISTRO, PVC, SOLDÁVEL, DN  25 MM X 3/4 , INSTALADO EM RESERVAÇÃO DE ÁGUA DE EDIFICAÇÃO QUE POSSUA RESERVATÓRIO DE FIBRA/FIBROCIMENTO   FORNECIMENTO E INSTALAÇÃO. AF_06/2016</t>
  </si>
  <si>
    <t>4,77</t>
  </si>
  <si>
    <t>94657</t>
  </si>
  <si>
    <t>LUVA PVC, SOLDÁVEL, DN  25 MM, INSTALADA EM RESERVAÇÃO DE ÁGUA DE EDIFICAÇÃO QUE POSSUA RESERVATÓRIO DE FIBRA/FIBROCIMENTO   FORNECIMENTO E INSTALAÇÃO. AF_06/2016</t>
  </si>
  <si>
    <t>4,46</t>
  </si>
  <si>
    <t>94658</t>
  </si>
  <si>
    <t>ADAPTADOR CURTO COM BOLSA E ROSCA PARA REGISTRO, PVC, SOLDÁVEL, DN 32 MM X 1 , INSTALADO EM RESERVAÇÃO DE ÁGUA DE EDIFICAÇÃO QUE POSSUA RESERVATÓRIO DE FIBRA/FIBROCIMENTO   FORNECIMENTO E INSTALAÇÃO. AF_06/2016</t>
  </si>
  <si>
    <t>94659</t>
  </si>
  <si>
    <t>LUVA PVC, SOLDÁVEL, DN 32 MM, INSTALADA EM RESERVAÇÃO DE ÁGUA DE EDIFICAÇÃO QUE POSSUA RESERVATÓRIO DE FIBRA/FIBROCIMENTO   FORNECIMENTO E INSTALAÇÃO. AF_06/2016</t>
  </si>
  <si>
    <t>94660</t>
  </si>
  <si>
    <t>ADAPTADOR CURTO COM BOLSA E ROSCA PARA REGISTRO, PVC, SOLDÁVEL, DN 40 MM X 1 1/4 , INSTALADO EM RESERVAÇÃO DE ÁGUA DE EDIFICAÇÃO QUE POSSUA RESERVATÓRIO DE FIBRA/FIBROCIMENTO   FORNECIMENTO E INSTALAÇÃO. AF_06/2016</t>
  </si>
  <si>
    <t>8,81</t>
  </si>
  <si>
    <t>94661</t>
  </si>
  <si>
    <t>LUVA, PVC, SOLDÁVEL, DN 40 MM, INSTALADO EM RESERVAÇÃO DE ÁGUA DE EDIFICAÇÃO QUE POSSUA RESERVATÓRIO DE FIBRA/FIBROCIMENTO   FORNECIMENTO E INSTALAÇÃO. AF_06/2016</t>
  </si>
  <si>
    <t>8,28</t>
  </si>
  <si>
    <t>94662</t>
  </si>
  <si>
    <t>ADAPTADOR CURTO COM BOLSA E ROSCA PARA REGISTRO, PVC, SOLDÁVEL, DN 50 MM X 1 1/2 , INSTALADO EM RESERVAÇÃO DE ÁGUA DE EDIFICAÇÃO QUE POSSUA RESERVATÓRIO DE FIBRA/FIBROCIMENTO   FORNECIMENTO E INSTALAÇÃO. AF_06/2016</t>
  </si>
  <si>
    <t>9,47</t>
  </si>
  <si>
    <t>94663</t>
  </si>
  <si>
    <t>LUVA, PVC, SOLDÁVEL, DN 50 MM, INSTALADO EM RESERVAÇÃO DE ÁGUA DE EDIFICAÇÃO QUE POSSUA RESERVATÓRIO DE FIBRA/FIBROCIMENTO   FORNECIMENTO E INSTALAÇÃO. AF_06/2016</t>
  </si>
  <si>
    <t>94664</t>
  </si>
  <si>
    <t>ADAPTADOR CURTO COM BOLSA E ROSCA PARA REGISTRO, PVC, SOLDÁVEL, DN 60 MM X 2 , INSTALADO EM RESERVAÇÃO DE ÁGUA DE EDIFICAÇÃO QUE POSSUA RESERVATÓRIO DE FIBRA/FIBROCIMENTO   FORNECIMENTO E INSTALAÇÃO. AF_06/2016</t>
  </si>
  <si>
    <t>19,42</t>
  </si>
  <si>
    <t>94665</t>
  </si>
  <si>
    <t>LUVA, PVC, SOLDÁVEL, DN 60 MM, INSTALADO EM RESERVAÇÃO DE ÁGUA DE EDIFICAÇÃO QUE POSSUA RESERVATÓRIO DE FIBRA/FIBROCIMENTO   FORNECIMENTO E INSTALAÇÃO. AF_06/2016</t>
  </si>
  <si>
    <t>94666</t>
  </si>
  <si>
    <t>ADAPTADOR CURTO COM BOLSA E ROSCA PARA REGISTRO, PVC, SOLDÁVEL, DN 75 MM X 2 1/2 , INSTALADO EM RESERVAÇÃO DE ÁGUA DE EDIFICAÇÃO QUE POSSUA RESERVATÓRIO DE FIBRA/FIBROCIMENTO   FORNECIMENTO E INSTALAÇÃO. AF_06/2016</t>
  </si>
  <si>
    <t>25,90</t>
  </si>
  <si>
    <t>94667</t>
  </si>
  <si>
    <t>LUVA, PVC, SOLDÁVEL, DN 75 MM, INSTALADO EM RESERVAÇÃO DE ÁGUA DE EDIFICAÇÃO QUE POSSUA RESERVATÓRIO DE FIBRA/FIBROCIMENTO   FORNECIMENTO E INSTALAÇÃO. AF_06/2016</t>
  </si>
  <si>
    <t>94668</t>
  </si>
  <si>
    <t>ADAPTADOR CURTO COM BOLSA E ROSCA PARA REGISTRO, PVC, SOLDÁVEL, DN 85 MM X 3 , INSTALADO EM RESERVAÇÃO DE ÁGUA DE EDIFICAÇÃO QUE POSSUA RESERVATÓRIO DE FIBRA/FIBROCIMENTO   FORNECIMENTO E INSTALAÇÃO. AF_06/2016</t>
  </si>
  <si>
    <t>41,93</t>
  </si>
  <si>
    <t>94669</t>
  </si>
  <si>
    <t>LUVA, PVC, SOLDÁVEL, DN 85 MM, INSTALADO EM RESERVAÇÃO DE ÁGUA DE EDIFICAÇÃO QUE POSSUA RESERVATÓRIO DE FIBRA/FIBROCIMENTO   FORNECIMENTO E INSTALAÇÃO. AF_06/2016</t>
  </si>
  <si>
    <t>44,11</t>
  </si>
  <si>
    <t>94670</t>
  </si>
  <si>
    <t>ADAPTADOR CURTO COM BOLSA E ROSCA PARA REGISTRO, PVC, SOLDÁVEL, DN 110 MM X 4 , INSTALADO EM RESERVAÇÃO DE ÁGUA DE EDIFICAÇÃO QUE POSSUA RESERVATÓRIO DE FIBRA/FIBROCIMENTO   FORNECIMENTO E INSTALAÇÃO. AF_06/2016</t>
  </si>
  <si>
    <t>56,09</t>
  </si>
  <si>
    <t>94671</t>
  </si>
  <si>
    <t>LUVA, PVC, SOLDÁVEL, DN 110 MM, INSTALADO EM RESERVAÇÃO DE ÁGUA DE EDIFICAÇÃO QUE POSSUA RESERVATÓRIO DE FIBRA/FIBROCIMENTO   FORNECIMENTO E INSTALAÇÃO. AF_06/2016</t>
  </si>
  <si>
    <t>61,91</t>
  </si>
  <si>
    <t>94672</t>
  </si>
  <si>
    <t>JOELHO 90 GRAUS COM BUCHA DE LATÃO, PVC, SOLDÁVEL, DN  25 MM, X 3/4 INSTALADO EM RESERVAÇÃO DE ÁGUA DE EDIFICAÇÃO QUE POSSUA RESERVATÓRIO DE FIBRA/FIBROCIMENTO   FORNECIMENTO E INSTALAÇÃO. AF_06/2016</t>
  </si>
  <si>
    <t>7,74</t>
  </si>
  <si>
    <t>94673</t>
  </si>
  <si>
    <t>CURVA 90 GRAUS, PVC, SOLDÁVEL, DN  25 MM, INSTALADO EM RESERVAÇÃO DE ÁGUA DE EDIFICAÇÃO QUE POSSUA RESERVATÓRIO DE FIBRA/FIBROCIMENTO   FORNECIMENTO E INSTALAÇÃO. AF_06/2016</t>
  </si>
  <si>
    <t>7,84</t>
  </si>
  <si>
    <t>94674</t>
  </si>
  <si>
    <t>JOELHO 90 GRAUS, PVC, SOLDÁVEL, DN 32 MM INSTALADO EM RESERVAÇÃO DE ÁGUA DE EDIFICAÇÃO QUE POSSUA RESERVATÓRIO DE FIBRA/FIBROCIMENTO   FORNECIMENTO E INSTALAÇÃO. AF_06/2016</t>
  </si>
  <si>
    <t>94675</t>
  </si>
  <si>
    <t>CURVA 90 GRAUS, PVC, SOLDÁVEL, DN 32 MM, INSTALADO EM RESERVAÇÃO DE ÁGUA DE EDIFICAÇÃO QUE POSSUA RESERVATÓRIO DE FIBRA/FIBROCIMENTO   FORNECIMENTO E INSTALAÇÃO. AF_06/2016</t>
  </si>
  <si>
    <t>94676</t>
  </si>
  <si>
    <t>JOELHO 90 GRAUS, PVC, SOLDÁVEL, DN 40 MM INSTALADO EM RESERVAÇÃO DE ÁGUA DE EDIFICAÇÃO QUE POSSUA RESERVATÓRIO DE FIBRA/FIBROCIMENTO   FORNECIMENTO E INSTALAÇÃO. AF_06/2016</t>
  </si>
  <si>
    <t>94677</t>
  </si>
  <si>
    <t>CURVA 90 GRAUS, PVC, SOLDÁVEL, DN 40 MM, INSTALADO EM RESERVAÇÃO DE ÁGUA DE EDIFICAÇÃO QUE POSSUA RESERVATÓRIO DE FIBRA/FIBROCIMENTO   FORNECIMENTO E INSTALAÇÃO. AF_06/2016</t>
  </si>
  <si>
    <t>16,53</t>
  </si>
  <si>
    <t>94678</t>
  </si>
  <si>
    <t>JOELHO 90 GRAUS, PVC, SOLDÁVEL, DN 50 MM INSTALADO EM RESERVAÇÃO DE ÁGUA DE EDIFICAÇÃO QUE POSSUA RESERVATÓRIO DE FIBRA/FIBROCIMENTO   FORNECIMENTO E INSTALAÇÃO. AF_06/2016</t>
  </si>
  <si>
    <t>12,17</t>
  </si>
  <si>
    <t>94679</t>
  </si>
  <si>
    <t>CURVA 90 GRAUS, PVC, SOLDÁVEL, DN 50 MM, INSTALADO EM RESERVAÇÃO DE ÁGUA DE EDIFICAÇÃO QUE POSSUA RESERVATÓRIO DE FIBRA/FIBROCIMENTO   FORNECIMENTO E INSTALAÇÃO. AF_06/2016</t>
  </si>
  <si>
    <t>94680</t>
  </si>
  <si>
    <t>JOELHO 90 GRAUS, PVC, SOLDÁVEL, DN 60 MM INSTALADO EM RESERVAÇÃO DE ÁGUA DE EDIFICAÇÃO QUE POSSUA RESERVATÓRIO DE FIBRA/FIBROCIMENTO   FORNECIMENTO E INSTALAÇÃO. AF_06/2016</t>
  </si>
  <si>
    <t>94681</t>
  </si>
  <si>
    <t>CURVA 90 GRAUS, PVC, SOLDÁVEL, DN 60 MM, INSTALADO EM RESERVAÇÃO DE ÁGUA DE EDIFICAÇÃO QUE POSSUA RESERVATÓRIO DE FIBRA/FIBROCIMENTO   FORNECIMENTO E INSTALAÇÃO. AF_06/2016</t>
  </si>
  <si>
    <t>94682</t>
  </si>
  <si>
    <t>JOELHO 90 GRAUS, PVC, SOLDÁVEL, DN 75 MM INSTALADO EM RESERVAÇÃO DE ÁGUA DE EDIFICAÇÃO QUE POSSUA RESERVATÓRIO DE FIBRA/FIBROCIMENTO   FORNECIMENTO E INSTALAÇÃO. AF_06/2016</t>
  </si>
  <si>
    <t>71,09</t>
  </si>
  <si>
    <t>94683</t>
  </si>
  <si>
    <t>CURVA 90 GRAUS, PVC, SOLDÁVEL, DN 75 MM, INSTALADO EM RESERVAÇÃO DE ÁGUA DE EDIFICAÇÃO QUE POSSUA RESERVATÓRIO DE FIBRA/FIBROCIMENTO   FORNECIMENTO E INSTALAÇÃO. AF_06/2016</t>
  </si>
  <si>
    <t>94684</t>
  </si>
  <si>
    <t>JOELHO 90 GRAUS, PVC, SOLDÁVEL, DN 85 MM INSTALADO EM RESERVAÇÃO DE ÁGUA DE EDIFICAÇÃO QUE POSSUA RESERVATÓRIO DE FIBRA/FIBROCIMENTO   FORNECIMENTO E INSTALAÇÃO. AF_06/2016</t>
  </si>
  <si>
    <t>89,43</t>
  </si>
  <si>
    <t>94685</t>
  </si>
  <si>
    <t>CURVA 90 GRAUS, PVC, SOLDÁVEL, DN 85 MM, INSTALADO EM RESERVAÇÃO DE ÁGUA DE EDIFICAÇÃO QUE POSSUA RESERVATÓRIO DE FIBRA/FIBROCIMENTO   FORNECIMENTO E INSTALAÇÃO. AF_06/2016</t>
  </si>
  <si>
    <t>69,04</t>
  </si>
  <si>
    <t>94686</t>
  </si>
  <si>
    <t>JOELHO 90 GRAUS, PVC, SOLDÁVEL, DN 110 MM INSTALADO EM RESERVAÇÃO DE ÁGUA DE EDIFICAÇÃO QUE POSSUA RESERVATÓRIO DE FIBRA/FIBROCIMENTO   FORNECIMENTO E INSTALAÇÃO. AF_06/2016</t>
  </si>
  <si>
    <t>174,58</t>
  </si>
  <si>
    <t>94687</t>
  </si>
  <si>
    <t>CURVA 90 GRAUS, PVC, SOLDÁVEL, DN 110 MM, INSTALADO EM RESERVAÇÃO DE ÁGUA DE EDIFICAÇÃO QUE POSSUA RESERVATÓRIO DE FIBRA/FIBROCIMENTO   FORNECIMENTO E INSTALAÇÃO. AF_06/2016</t>
  </si>
  <si>
    <t>117,58</t>
  </si>
  <si>
    <t>94688</t>
  </si>
  <si>
    <t>TÊ, PVC, SOLDÁVEL, DN  25 MM INSTALADO EM RESERVAÇÃO DE ÁGUA DE EDIFICAÇÃO QUE POSSUA RESERVATÓRIO DE FIBRA/FIBROCIMENTO   FORNECIMENTO E INSTALAÇÃO. AF_06/2016</t>
  </si>
  <si>
    <t>94689</t>
  </si>
  <si>
    <t>TÊ COM BUCHA DE LATÃO NA BOLSA CENTRAL, PVC, SOLDÁVEL, DN  25 MM X 3/4 , INSTALADO EM RESERVAÇÃO DE ÁGUA DE EDIFICAÇÃO QUE POSSUA RESERVATÓRIO DE FIBRA/FIBROCIMENTO   FORNECIMENTO E INSTALAÇÃO. AF_06/2016</t>
  </si>
  <si>
    <t>94690</t>
  </si>
  <si>
    <t>TÊ, PVC, SOLDÁVEL, DN 32 MM INSTALADO EM RESERVAÇÃO DE ÁGUA DE EDIFICAÇÃO QUE POSSUA RESERVATÓRIO DE FIBRA/FIBROCIMENTO   FORNECIMENTO E INSTALAÇÃO. AF_06/2016</t>
  </si>
  <si>
    <t>9,85</t>
  </si>
  <si>
    <t>94691</t>
  </si>
  <si>
    <t>TÊ DE REDUÇÃO, PVC, SOLDÁVEL, DN 32 MM X  25 MM, INSTALADO EM RESERVAÇÃO DE ÁGUA DE EDIFICAÇÃO QUE POSSUA RESERVATÓRIO DE FIBRA/FIBROCIMENTO   FORNECIMENTO E INSTALAÇÃO. AF_06/2016</t>
  </si>
  <si>
    <t>11,84</t>
  </si>
  <si>
    <t>94692</t>
  </si>
  <si>
    <t>TÊ, PVC, SOLDÁVEL, DN 40 MM INSTALADO EM RESERVAÇÃO DE ÁGUA DE EDIFICAÇÃO QUE POSSUA RESERVATÓRIO DE FIBRA/FIBROCIMENTO   FORNECIMENTO E INSTALAÇÃO. AF_06/2016</t>
  </si>
  <si>
    <t>17,22</t>
  </si>
  <si>
    <t>94693</t>
  </si>
  <si>
    <t>TÊ DE REDUÇÃO, PVC, SOLDÁVEL, DN 40 MM X 32 MM, INSTALADO EM RESERVAÇÃO DE ÁGUA DE EDIFICAÇÃO QUE POSSUA RESERVATÓRIO DE FIBRA/FIBROCIMENTO   FORNECIMENTO E INSTALAÇÃO. AF_06/2016</t>
  </si>
  <si>
    <t>17,12</t>
  </si>
  <si>
    <t>94694</t>
  </si>
  <si>
    <t>TÊ, PVC, SOLDÁVEL, DN 50 MM INSTALADO EM RESERVAÇÃO DE ÁGUA DE EDIFICAÇÃO QUE POSSUA RESERVATÓRIO DE FIBRA/FIBROCIMENTO   FORNECIMENTO E INSTALAÇÃO. AF_06/2016</t>
  </si>
  <si>
    <t>94695</t>
  </si>
  <si>
    <t>TÊ DE REDUÇÃO, PVC, SOLDÁVEL, DN 50 MM X 40 MM, INSTALADO EM RESERVAÇÃO DE ÁGUA DE EDIFICAÇÃO QUE POSSUA RESERVATÓRIO DE FIBRA/FIBROCIMENTO   FORNECIMENTO E INSTALAÇÃO. AF_06/2016</t>
  </si>
  <si>
    <t>21,45</t>
  </si>
  <si>
    <t>94696</t>
  </si>
  <si>
    <t>TÊ, PVC, SOLDÁVEL, DN 60 MM INSTALADO EM RESERVAÇÃO DE ÁGUA DE EDIFICAÇÃO QUE POSSUA RESERVATÓRIO DE FIBRA/FIBROCIMENTO   FORNECIMENTO E INSTALAÇÃO. AF_06/2016</t>
  </si>
  <si>
    <t>38,93</t>
  </si>
  <si>
    <t>94697</t>
  </si>
  <si>
    <t>TÊ, PVC, SOLDÁVEL, DN 75 MM INSTALADO EM RESERVAÇÃO DE ÁGUA DE EDIFICAÇÃO QUE POSSUA RESERVATÓRIO DE FIBRA/FIBROCIMENTO   FORNECIMENTO E INSTALAÇÃO. AF_06/2016</t>
  </si>
  <si>
    <t>56,79</t>
  </si>
  <si>
    <t>94698</t>
  </si>
  <si>
    <t>TÊ DE REDUÇÃO, PVC, SOLDÁVEL, DN 75 MM X 50 MM, INSTALADO EM RESERVAÇÃO DE ÁGUA DE EDIFICAÇÃO QUE POSSUA RESERVATÓRIO DE FIBRA/FIBROCIMENTO   FORNECIMENTO E INSTALAÇÃO. AF_06/2016</t>
  </si>
  <si>
    <t>49,94</t>
  </si>
  <si>
    <t>94699</t>
  </si>
  <si>
    <t>TÊ, PVC, SOLDÁVEL, DN 85 MM INSTALADO EM RESERVAÇÃO DE ÁGUA DE EDIFICAÇÃO QUE POSSUA RESERVATÓRIO DE FIBRA/FIBROCIMENTO   FORNECIMENTO E INSTALAÇÃO. AF_06/2016</t>
  </si>
  <si>
    <t>93,22</t>
  </si>
  <si>
    <t>94700</t>
  </si>
  <si>
    <t>TÊ DE REDUÇÃO, PVC, SOLDÁVEL, DN 85 MM X 60 MM, INSTALADO EM RESERVAÇÃO DE ÁGUA DE EDIFICAÇÃO QUE POSSUA RESERVATÓRIO DE FIBRA/FIBROCIMENTO   FORNECIMENTO E INSTALAÇÃO. AF_06/2016</t>
  </si>
  <si>
    <t>83,04</t>
  </si>
  <si>
    <t>94701</t>
  </si>
  <si>
    <t>TÊ, PVC, SOLDÁVEL, DN 110 MM INSTALADO EM RESERVAÇÃO DE ÁGUA DE EDIFICAÇÃO QUE POSSUA RESERVATÓRIO DE FIBRA/FIBROCIMENTO   FORNECIMENTO E INSTALAÇÃO. AF_06/2016</t>
  </si>
  <si>
    <t>144,20</t>
  </si>
  <si>
    <t>94702</t>
  </si>
  <si>
    <t>TÊ DE REDUÇÃO, PVC, SOLDÁVEL, DN 110 MM X 60 MM, INSTALADO EM RESERVAÇÃO DE ÁGUA DE EDIFICAÇÃO QUE POSSUA RESERVATÓRIO DE FIBRA/FIBROCIMENTO   FORNECIMENTO E INSTALAÇÃO. AF_06/2016</t>
  </si>
  <si>
    <t>115,55</t>
  </si>
  <si>
    <t>94703</t>
  </si>
  <si>
    <t>ADAPTADOR COM FLANGE E ANEL DE VEDAÇÃO, PVC, SOLDÁVEL, DN  25 MM X 3/4 , INSTALADO EM RESERVAÇÃO DE ÁGUA DE EDIFICAÇÃO QUE POSSUA RESERVATÓRIO DE FIBRA/FIBROCIMENTO   FORNECIMENTO E INSTALAÇÃO. AF_06/2016</t>
  </si>
  <si>
    <t>19,00</t>
  </si>
  <si>
    <t>94704</t>
  </si>
  <si>
    <t>ADAPTADOR COM FLANGE E ANEL DE VEDAÇÃO, PVC, SOLDÁVEL, DN 32 MM X 1 , INSTALADO EM RESERVAÇÃO DE ÁGUA DE EDIFICAÇÃO QUE POSSUA RESERVATÓRIO DE FIBRA/FIBROCIMENTO   FORNECIMENTO E INSTALAÇÃO. AF_06/2016</t>
  </si>
  <si>
    <t>22,29</t>
  </si>
  <si>
    <t>94705</t>
  </si>
  <si>
    <t>ADAPTADOR COM FLANGE E ANEL DE VEDAÇÃO, PVC, SOLDÁVEL, DN 40 MM X 1 1/4 , INSTALADO EM RESERVAÇÃO DE ÁGUA DE EDIFICAÇÃO QUE POSSUA RESERVATÓRIO DE FIBRA/FIBROCIMENTO   FORNECIMENTO E INSTALAÇÃO. AF_06/2016</t>
  </si>
  <si>
    <t>32,22</t>
  </si>
  <si>
    <t>94706</t>
  </si>
  <si>
    <t>ADAPTADOR COM FLANGE E ANEL DE VEDAÇÃO, PVC, SOLDÁVEL, DN 50 MM X 1 1/2 , INSTALADO EM RESERVAÇÃO DE ÁGUA DE EDIFICAÇÃO QUE POSSUA RESERVATÓRIO DE FIBRA/FIBROCIMENTO   FORNECIMENTO E INSTALAÇÃO. AF_06/2016</t>
  </si>
  <si>
    <t>41,05</t>
  </si>
  <si>
    <t>94707</t>
  </si>
  <si>
    <t>ADAPTADOR COM FLANGE E ANEL DE VEDAÇÃO, PVC, SOLDÁVEL, DN 60 MM X 2 , INSTALADO EM RESERVAÇÃO DE ÁGUA DE EDIFICAÇÃO QUE POSSUA RESERVATÓRIO DE FIBRA/FIBROCIMENTO   FORNECIMENTO E INSTALAÇÃO. AF_06/2016</t>
  </si>
  <si>
    <t>47,50</t>
  </si>
  <si>
    <t>94708</t>
  </si>
  <si>
    <t>ADAPTADOR COM FLANGES LIVRES, PVC, SOLDÁVEL, DN  25 MM X 3/4 , INSTALADO EM RESERVAÇÃO DE ÁGUA DE EDIFICAÇÃO QUE POSSUA RESERVATÓRIO DE FIBRA/FIBROCIMENTO   FORNECIMENTO E INSTALAÇÃO. AF_06/2016</t>
  </si>
  <si>
    <t>94709</t>
  </si>
  <si>
    <t>ADAPTADOR COM FLANGES LIVRES, PVC, SOLDÁVEL, DN 32 MM X 1 , INSTALADO EM RESERVAÇÃO DE ÁGUA DE EDIFICAÇÃO QUE POSSUA RESERVATÓRIO DE FIBRA/FIBROCIMENTO   FORNECIMENTO E INSTALAÇÃO. AF_06/2016</t>
  </si>
  <si>
    <t>94710</t>
  </si>
  <si>
    <t>ADAPTADOR COM FLANGES LIVRES, PVC, SOLDÁVEL, DN 40 MM X 1 1/4 , INSTALADO EM RESERVAÇÃO DE ÁGUA DE EDIFICAÇÃO QUE POSSUA RESERVATÓRIO DE FIBRA/FIBROCIMENTO   FORNECIMENTO E INSTALAÇÃO. AF_06/2016</t>
  </si>
  <si>
    <t>31,47</t>
  </si>
  <si>
    <t>94711</t>
  </si>
  <si>
    <t>ADAPTADOR COM FLANGES LIVRES, PVC, SOLDÁVEL, DN 50 MM X 1 1/2 , INSTALADO EM RESERVAÇÃO DE ÁGUA DE EDIFICAÇÃO QUE POSSUA RESERVATÓRIO DE FIBRA/FIBROCIMENTO   FORNECIMENTO E INSTALAÇÃO. AF_06/2016</t>
  </si>
  <si>
    <t>94712</t>
  </si>
  <si>
    <t>ADAPTADOR COM FLANGES LIVRES, PVC, SOLDÁVEL, DN 60 MM X 2 , INSTALADO EM RESERVAÇÃO DE ÁGUA DE EDIFICAÇÃO QUE POSSUA RESERVATÓRIO DE FIBRA/FIBROCIMENTO   FORNECIMENTO E INSTALAÇÃO. AF_06/2016</t>
  </si>
  <si>
    <t>52,59</t>
  </si>
  <si>
    <t>94713</t>
  </si>
  <si>
    <t>ADAPTADOR COM FLANGES LIVRES, PVC, SOLDÁVEL, DN 75 MM X 2 1/2 , INSTALADO EM RESERVAÇÃO DE ÁGUA DE EDIFICAÇÃO QUE POSSUA RESERVATÓRIO DE FIBRA/FIBROCIMENTO   FORNECIMENTO E INSTALAÇÃO. AF_06/2016</t>
  </si>
  <si>
    <t>157,60</t>
  </si>
  <si>
    <t>94714</t>
  </si>
  <si>
    <t>ADAPTADOR COM FLANGES LIVRES, PVC, SOLDÁVEL, DN 85 MM X 3 , INSTALADO EM RESERVAÇÃO DE ÁGUA DE EDIFICAÇÃO QUE POSSUA RESERVATÓRIO DE FIBRA/FIBROCIMENTO   FORNECIMENTO E INSTALAÇÃO. AF_06/2016</t>
  </si>
  <si>
    <t>206,65</t>
  </si>
  <si>
    <t>94715</t>
  </si>
  <si>
    <t>ADAPTADOR COM FLANGES LIVRES, PVC, SOLDÁVEL, DN 110 MM X 4 , INSTALADO EM RESERVAÇÃO DE ÁGUA DE EDIFICAÇÃO QUE POSSUA RESERVATÓRIO DE FIBRA/FIBROCIMENTO   FORNECIMENTO E INSTALAÇÃO. AF_06/2016</t>
  </si>
  <si>
    <t>288,72</t>
  </si>
  <si>
    <t>94724</t>
  </si>
  <si>
    <t>CONECTOR, CPVC, SOLDÁVEL, DN 22 MM X 3/4, INSTALADO EM RESERVAÇÃO DE ÁGUA DE EDIFICAÇÃO QUE POSSUA RESERVATÓRIO DE FIBRA/FIBROCIMENTO  FORNECIMENTO E INSTALAÇÃO. AF_06/2016</t>
  </si>
  <si>
    <t>18,92</t>
  </si>
  <si>
    <t>94725</t>
  </si>
  <si>
    <t>LUVA, CPVC, SOLDÁVEL, DN 22 MM, INSTALADO EM RESERVAÇÃO DE ÁGUA DE EDIFICAÇÃO QUE POSSUA RESERVATÓRIO DE FIBRA/FIBROCIMENTO  FORNECIMENTO E INSTALAÇÃO. AF_06/2016</t>
  </si>
  <si>
    <t>5,05</t>
  </si>
  <si>
    <t>94726</t>
  </si>
  <si>
    <t>CONECTOR, CPVC, SOLDÁVEL, DN 28 MM X 1, INSTALADO EM RESERVAÇÃO DE ÁGUA DE EDIFICAÇÃO QUE POSSUA RESERVATÓRIO DE FIBRA/FIBROCIMENTO  FORNECIMENTO E INSTALAÇÃO. AF_06/2016</t>
  </si>
  <si>
    <t>28,83</t>
  </si>
  <si>
    <t>94727</t>
  </si>
  <si>
    <t>LUVA, CPVC, SOLDÁVEL, DN 28 MM, INSTALADO EM RESERVAÇÃO DE ÁGUA DE EDIFICAÇÃO QUE POSSUA RESERVATÓRIO DE FIBRA/FIBROCIMENTO  FORNECIMENTO E INSTALAÇÃO. AF_06/2016</t>
  </si>
  <si>
    <t>94728</t>
  </si>
  <si>
    <t>CONECTOR, CPVC, SOLDÁVEL, DN 35 MM X 1 1/4, INSTALADO EM RESERVAÇÃO DE ÁGUA DE EDIFICAÇÃO QUE POSSUA RESERVATÓRIO DE FIBRA/FIBROCIMENTO  FORNECIMENTO E INSTALAÇÃO. AF_06/2016</t>
  </si>
  <si>
    <t>107,38</t>
  </si>
  <si>
    <t>94729</t>
  </si>
  <si>
    <t>LUVA, CPVC, SOLDÁVEL, DN 35 MM, INSTALADO EM RESERVAÇÃO DE ÁGUA DE EDIFICAÇÃO QUE POSSUA RESERVATÓRIO DE FIBRA/FIBROCIMENTO  FORNECIMENTO E INSTALAÇÃO. AF_06/2016</t>
  </si>
  <si>
    <t>94730</t>
  </si>
  <si>
    <t>CONECTOR, CPVC, SOLDÁVEL, DN 42 MM X 1 1/2, INSTALADO EM RESERVAÇÃO DE ÁGUA DE EDIFICAÇÃO QUE POSSUA RESERVATÓRIO DE FIBRA/FIBROCIMENTO  FORNECIMENTO E INSTALAÇÃO. AF_06/2016</t>
  </si>
  <si>
    <t>130,26</t>
  </si>
  <si>
    <t>94731</t>
  </si>
  <si>
    <t>LUVA, CPVC, SOLDÁVEL, DN 42 MM, INSTALADO EM RESERVAÇÃO DE ÁGUA DE EDIFICAÇÃO QUE POSSUA RESERVATÓRIO DE FIBRA/FIBROCIMENTO  FORNECIMENTO E INSTALAÇÃO. AF_06/2016</t>
  </si>
  <si>
    <t>94733</t>
  </si>
  <si>
    <t>LUVA, CPVC, SOLDÁVEL, DN 54 MM, INSTALADO EM RESERVAÇÃO DE ÁGUA DE EDIFICAÇÃO QUE POSSUA RESERVATÓRIO DE FIBRA/FIBROCIMENTO  FORNECIMENTO E INSTALAÇÃO. AF_06/2016</t>
  </si>
  <si>
    <t>28,21</t>
  </si>
  <si>
    <t>94737</t>
  </si>
  <si>
    <t>LUVA, CPVC, SOLDÁVEL, DN 89 MM, INSTALADO EM RESERVAÇÃO DE ÁGUA DE EDIFICAÇÃO QUE POSSUA RESERVATÓRIO DE FIBRA/FIBROCIMENTO  FORNECIMENTO E INSTALAÇÃO. AF_06/2016</t>
  </si>
  <si>
    <t>114,61</t>
  </si>
  <si>
    <t>94740</t>
  </si>
  <si>
    <t>JOELHO 90 GRAUS, CPVC, SOLDÁVEL, DN 22 MM, INSTALADO EM RESERVAÇÃO DE ÁGUA DE EDIFICAÇÃO QUE POSSUA RESERVATÓRIO DE FIBRA/FIBROCIMENTO  FORNECIMENTO E INSTALAÇÃO. AF_06/2016</t>
  </si>
  <si>
    <t>7,95</t>
  </si>
  <si>
    <t>94741</t>
  </si>
  <si>
    <t>CURVA 90 GRAUS, CPVC, SOLDÁVEL, DN 22 MM, INSTALADO EM RESERVAÇÃO DE ÁGUA DE EDIFICAÇÃO QUE POSSUA RESERVATÓRIO DE FIBRA/FIBROCIMENTO  FORNECIMENTO E INSTALAÇÃO. AF_06/2016</t>
  </si>
  <si>
    <t>9,62</t>
  </si>
  <si>
    <t>94742</t>
  </si>
  <si>
    <t>JOELHO 90 GRAUS, CPVC, SOLDÁVEL, DN 28 MM, INSTALADO EM RESERVAÇÃO DE ÁGUA DE EDIFICAÇÃO QUE POSSUA RESERVATÓRIO DE FIBRA/FIBROCIMENTO  FORNECIMENTO E INSTALAÇÃO. AF_06/2016</t>
  </si>
  <si>
    <t>94743</t>
  </si>
  <si>
    <t>CURVA 90 GRAUS, CPVC, SOLDÁVEL, DN 28 MM, INSTALADO EM RESERVAÇÃO DE ÁGUA DE EDIFICAÇÃO QUE POSSUA RESERVATÓRIO DE FIBRA/FIBROCIMENTO  FORNECIMENTO E INSTALAÇÃO. AF_06/2016</t>
  </si>
  <si>
    <t>94744</t>
  </si>
  <si>
    <t>JOELHO 90 GRAUS, CPVC, SOLDÁVEL, DN 35 MM, INSTALADO EM RESERVAÇÃO DE ÁGUA DE EDIFICAÇÃO QUE POSSUA RESERVATÓRIO DE FIBRA/FIBROCIMENTO  FORNECIMENTO E INSTALAÇÃO. AF_06/2016</t>
  </si>
  <si>
    <t>94746</t>
  </si>
  <si>
    <t>JOELHO 90 GRAUS, CPVC, SOLDÁVEL, DN 42 MM, INSTALADO EM RESERVAÇÃO DE ÁGUA DE EDIFICAÇÃO QUE POSSUA RESERVATÓRIO DE FIBRA/FIBROCIMENTO  FORNECIMENTO E INSTALAÇÃO. AF_06/2016</t>
  </si>
  <si>
    <t>25,10</t>
  </si>
  <si>
    <t>94748</t>
  </si>
  <si>
    <t>JOELHO 90 GRAUS, CPVC, SOLDÁVEL, DN 54 MM, INSTALADO EM RESERVAÇÃO DE ÁGUA DE EDIFICAÇÃO QUE POSSUA RESERVATÓRIO DE FIBRA/FIBROCIMENTO  FORNECIMENTO E INSTALAÇÃO. AF_06/2016</t>
  </si>
  <si>
    <t>94750</t>
  </si>
  <si>
    <t>JOELHO 90 GRAUS, CPVC, SOLDÁVEL, DN 73 MM, INSTALADO EM RESERVAÇÃO DE ÁGUA DE EDIFICAÇÃO QUE POSSUA RESERVATÓRIO DE FIBRA/FIBROCIMENTO  FORNECIMENTO E INSTALAÇÃO. AF_06/2016</t>
  </si>
  <si>
    <t>94752</t>
  </si>
  <si>
    <t>JOELHO 90 GRAUS, CPVC, SOLDÁVEL, DN 89 MM, INSTALADO EM RESERVAÇÃO DE ÁGUA DE EDIFICAÇÃO QUE POSSUA RESERVATÓRIO DE FIBRA/FIBROCIMENTO  FORNECIMENTO E INSTALAÇÃO. AF_06/2016</t>
  </si>
  <si>
    <t>146,18</t>
  </si>
  <si>
    <t>94756</t>
  </si>
  <si>
    <t>TE, CPVC, SOLDÁVEL, DN 22 MM, INSTALADO EM RESERVAÇÃO DE ÁGUA DE EDIFICAÇÃO QUE POSSUA RESERVATÓRIO DE FIBRA/FIBROCIMENTO  FORNECIMENTO E INSTALAÇÃO. AF_06/2016</t>
  </si>
  <si>
    <t>10,12</t>
  </si>
  <si>
    <t>94757</t>
  </si>
  <si>
    <t>TE, CPVC, SOLDÁVEL, DN 28 MM, INSTALADO EM RESERVAÇÃO DE ÁGUA DE EDIFICAÇÃO QUE POSSUA RESERVATÓRIO DE FIBRA/FIBROCIMENTO  FORNECIMENTO E INSTALAÇÃO. AF_06/2016</t>
  </si>
  <si>
    <t>13,29</t>
  </si>
  <si>
    <t>94758</t>
  </si>
  <si>
    <t>TE, CPVC, SOLDÁVEL, DN 35 MM, INSTALADO EM RESERVAÇÃO DE ÁGUA DE EDIFICAÇÃO QUE POSSUA RESERVATÓRIO DE FIBRA/FIBROCIMENTO  FORNECIMENTO E INSTALAÇÃO. AF_06/2016</t>
  </si>
  <si>
    <t>94759</t>
  </si>
  <si>
    <t>TE, CPVC, SOLDÁVEL, DN 42 MM, INSTALADO EM RESERVAÇÃO DE ÁGUA DE EDIFICAÇÃO QUE POSSUA RESERVATÓRIO DE FIBRA/FIBROCIMENTO  FORNECIMENTO E INSTALAÇÃO. AF_06/2016</t>
  </si>
  <si>
    <t>39,18</t>
  </si>
  <si>
    <t>94760</t>
  </si>
  <si>
    <t>TE, CPVC, SOLDÁVEL, DN 54 MM, INSTALADO EM RESERVAÇÃO DE ÁGUA DE EDIFICAÇÃO QUE POSSUA RESERVATÓRIO DE FIBRA/FIBROCIMENTO  FORNECIMENTO E INSTALAÇÃO. AF_06/2016</t>
  </si>
  <si>
    <t>64,57</t>
  </si>
  <si>
    <t>94761</t>
  </si>
  <si>
    <t>TE, CPVC, SOLDÁVEL, DN 73 MM, INSTALADO EM RESERVAÇÃO DE ÁGUA DE EDIFICAÇÃO QUE POSSUA RESERVATÓRIO DE FIBRA/FIBROCIMENTO  FORNECIMENTO E INSTALAÇÃO. AF_06/2016</t>
  </si>
  <si>
    <t>135,17</t>
  </si>
  <si>
    <t>94762</t>
  </si>
  <si>
    <t>TE, CPVC, SOLDÁVEL, DN 89 MM, INSTALADO EM RESERVAÇÃO DE ÁGUA DE EDIFICAÇÃO QUE POSSUA RESERVATÓRIO DE FIBRA/FIBROCIMENTO  FORNECIMENTO E INSTALAÇÃO. AF_06/2016</t>
  </si>
  <si>
    <t>175,62</t>
  </si>
  <si>
    <t>94783</t>
  </si>
  <si>
    <t>ADAPTADOR COM FLANGE E ANEL DE VEDAÇÃO, PVC, SOLDÁVEL, DN  20 MM X 1/2 , INSTALADO EM RESERVAÇÃO DE ÁGUA DE EDIFICAÇÃO QUE POSSUA RESERVATÓRIO DE FIBRA/FIBROCIMENTO   FORNECIMENTO E INSTALAÇÃO. AF_06/2016</t>
  </si>
  <si>
    <t>16,12</t>
  </si>
  <si>
    <t>94785</t>
  </si>
  <si>
    <t>ADAPTADOR COM FLANGES LIVRES, PVC, SOLDÁVEL LONGO, DN 32 MM X 1 , INSTALADO EM RESERVAÇÃO DE ÁGUA DE EDIFICAÇÃO QUE POSSUA RESERVATÓRIO DE FIBRA/FIBROCIMENTO   FORNECIMENTO E INSTALAÇÃO. AF_06/2016</t>
  </si>
  <si>
    <t>94786</t>
  </si>
  <si>
    <t>ADAPTADOR COM FLANGES LIVRES, PVC, SOLDÁVEL LONGO, DN 40 MM X 1 1/4 , INSTALADO EM RESERVAÇÃO DE ÁGUA DE EDIFICAÇÃO QUE POSSUA RESERVATÓRIO DE FIBRA/FIBROCIMENTO   FORNECIMENTO E INSTALAÇÃO. AF_06/2016</t>
  </si>
  <si>
    <t>38,72</t>
  </si>
  <si>
    <t>94787</t>
  </si>
  <si>
    <t>ADAPTADOR COM FLANGES LIVRES, PVC, SOLDÁVEL LONGO, DN 50 MM X 1 1/2 , INSTALADO EM RESERVAÇÃO DE ÁGUA DE EDIFICAÇÃO QUE POSSUA RESERVATÓRIO DE FIBRA/FIBROCIMENTO   FORNECIMENTO E INSTALAÇÃO. AF_06/2016</t>
  </si>
  <si>
    <t>49,07</t>
  </si>
  <si>
    <t>94788</t>
  </si>
  <si>
    <t>ADAPTADOR COM FLANGES LIVRES, PVC, SOLDÁVEL LONGO, DN 60 MM X 2 , INSTALADO EM RESERVAÇÃO DE ÁGUA DE EDIFICAÇÃO QUE POSSUA RESERVATÓRIO DE FIBRA/FIBROCIMENTO   FORNECIMENTO E INSTALAÇÃO. AF_06/2016</t>
  </si>
  <si>
    <t>64,95</t>
  </si>
  <si>
    <t>94789</t>
  </si>
  <si>
    <t>ADAPTADOR COM FLANGES LIVRES, PVC, SOLDÁVEL LONGO, DN 75 MM X 2 1/2 , INSTALADO EM RESERVAÇÃO DE ÁGUA DE EDIFICAÇÃO QUE POSSUA RESERVATÓRIO DE FIBRA/FIBROCIMENTO   FORNECIMENTO E INSTALAÇÃO. AF_06/2016</t>
  </si>
  <si>
    <t>94790</t>
  </si>
  <si>
    <t>ADAPTADOR COM FLANGES LIVRES, PVC, SOLDÁVEL LONGO, DN 85 MM X 3 , INSTALADO EM RESERVAÇÃO DE ÁGUA DE EDIFICAÇÃO QUE POSSUA RESERVATÓRIO DE FIBRA/FIBROCIMENTO   FORNECIMENTO E INSTALAÇÃO. AF_06/2016</t>
  </si>
  <si>
    <t>271,45</t>
  </si>
  <si>
    <t>94791</t>
  </si>
  <si>
    <t>ADAPTADOR COM FLANGES LIVRES, PVC, SOLDÁVEL LONGO, DN 110 MM X 4 , INSTALADO EM RESERVAÇÃO DE ÁGUA DE EDIFICAÇÃO QUE POSSUA RESERVATÓRIO DE FIBRA/FIBROCIMENTO   FORNECIMENTO E INSTALAÇÃO. AF_06/2016</t>
  </si>
  <si>
    <t>405,47</t>
  </si>
  <si>
    <t>94863</t>
  </si>
  <si>
    <t>LUVA, CPVC, SOLDÁVEL, DN 73 MM, INSTALADO EM RESERVAÇÃO DE ÁGUA DE EDIFICAÇÃO QUE POSSUA RESERVATÓRIO DE FIBRA/FIBROCIMENTO  FORNECIMENTO E INSTALAÇÃO. AF_06/2016</t>
  </si>
  <si>
    <t>96,40</t>
  </si>
  <si>
    <t>95141</t>
  </si>
  <si>
    <t>ADAPTADOR COM FLANGES LIVRES, PVC, SOLDÁVEL LONGO, DN  25 MM X 3/4 , INSTALADO EM RESERVAÇÃO DE ÁGUA DE EDIFICAÇÃO QUE POSSUA RESERVATÓRIO DE FIBRA/FIBROCIMENTO    FORNECIMENTO E INSTALAÇÃO. AF_06/2016</t>
  </si>
  <si>
    <t>26,23</t>
  </si>
  <si>
    <t>95237</t>
  </si>
  <si>
    <t>LUVA COM BUCHA DE LATÃO, PVC, SOLDÁVEL, DN 32MM X 1 , INSTALADO EM RAMAL DE DISTRIBUIÇÃO DE ÁGUA   FORNECIMENTO E INSTALAÇÃO. AF_12/2014</t>
  </si>
  <si>
    <t>95693</t>
  </si>
  <si>
    <t>LUVA SIMPLES, PVC, SÉRIE NORMAL, ESGOTO PREDIAL, DN 150 MM, JUNTA ELÁSTICA, FORNECIDO E INSTALADO EM SUBCOLETOR AÉREO DE ESGOTO SANITÁRIO. AF_12/2014</t>
  </si>
  <si>
    <t>32,59</t>
  </si>
  <si>
    <t>95694</t>
  </si>
  <si>
    <t>CURVA 90 GRAUS, PVC, SERIE R, ÁGUA PLUVIAL, DN 100 MM, JUNTA ELÁSTICA, FORNECIDO E INSTALADO EM RAMAL DE ENCAMINHAMENTO. AF_12/2014</t>
  </si>
  <si>
    <t>95695</t>
  </si>
  <si>
    <t>CURVA 90 GRAUS, PVC, SERIE R, ÁGUA PLUVIAL, DN 100 MM, JUNTA ELÁSTICA, FORNECIDO E INSTALADO EM CONDUTORES VERTICAIS DE ÁGUAS PLUVIAIS. AF_12/2014</t>
  </si>
  <si>
    <t>42,80</t>
  </si>
  <si>
    <t>95696</t>
  </si>
  <si>
    <t>SPRINKLER TIPO PENDENTE, 68° C, UNIÃO POR ROSCA, DN 15 (½)  FORNECIMENTO E INSTALAÇÃO. AF_12/2015</t>
  </si>
  <si>
    <t>24,90</t>
  </si>
  <si>
    <t>96637</t>
  </si>
  <si>
    <t>JOELHO 90 GRAUS, PPR, DN 25 MM, CLASSE PN 25, INSTALADO EM RAMAL OU SUB-RAMAL DE ÁGUA  FORNECIMENTO E INSTALAÇÃO . AF_06/2015</t>
  </si>
  <si>
    <t>11,07</t>
  </si>
  <si>
    <t>96638</t>
  </si>
  <si>
    <t>JOELHO 45 GRAUS, PPR, DN 25 MM, CLASSE PN 25, INSTALADO EM RAMAL OU SUB-RAMAL DE ÁGUA  FORNECIMENTO E INSTALAÇÃO . AF_06/2015</t>
  </si>
  <si>
    <t>96639</t>
  </si>
  <si>
    <t>LUVA, PPR, DN 25 MM, CLASSE PN 25, INSTALADO EM RAMAL OU SUB-RAMAL DE ÁGUA  FORNECIMENTO E INSTALAÇÃO . AF_06/2015</t>
  </si>
  <si>
    <t>96640</t>
  </si>
  <si>
    <t>CONECTOR MACHO, PPR, 25 X 1/2'', CLASSE PN 25, INSTALADO EM RAMAL OU SUB-RAMAL DE ÁGUA   FORNECIMENTO E INSTALAÇÃO . AF_06/2015</t>
  </si>
  <si>
    <t>16,09</t>
  </si>
  <si>
    <t>96641</t>
  </si>
  <si>
    <t>CONECTOR FÊMEA, PPR, 25 X 1/2'', CLASSE PN 25, INSTALADO EM RAMAL OU SUB-RAMAL DE ÁGUA   FORNECIMENTO E INSTALAÇÃO . AF_06/2015</t>
  </si>
  <si>
    <t>13,06</t>
  </si>
  <si>
    <t>96642</t>
  </si>
  <si>
    <t>TÊ NORMAL, PPR, DN 25 MM, CLASSE PN 25, INSTALADO EM RAMAL OU SUB-RAMAL DE ÁGUA  FORNECIMENTO E INSTALAÇÃO . AF_06/2015</t>
  </si>
  <si>
    <t>96643</t>
  </si>
  <si>
    <t>TÊ MISTURADOR, PPR, 25 X 3/4'' , CLASSE PN 25, INSTALADO EM RAMAL OU SUB-RAMAL DE ÁGUA  FORNECIMENTO E INSTALAÇÃO . AF_06/2015</t>
  </si>
  <si>
    <t>32,41</t>
  </si>
  <si>
    <t>96650</t>
  </si>
  <si>
    <t>JOELHO 90 GRAUS, PPR, DN 25 MM, CLASSE PN 25, INSTALADO EM RAMAL DE DISTRIBUIÇÃO  FORNECIMENTO E INSTALAÇÃO . AF_06/2015</t>
  </si>
  <si>
    <t>8,03</t>
  </si>
  <si>
    <t>96651</t>
  </si>
  <si>
    <t>JOELHO 45 GRAUS, PPR, DN 25 MM, CLASSE PN 25, INSTALADO EM RAMAL DE DISTRIBUIÇÃO DE ÁGUA  FORNECIMENTO E INSTALAÇÃO . AF_06/2015</t>
  </si>
  <si>
    <t>96652</t>
  </si>
  <si>
    <t>JOELHO 90 GRAUS, PPR, DN 32 MM, CLASSE PN 25, INSTALADO EM RAMAL DE DISTRIBUIÇÃO  FORNECIMENTO E INSTALAÇÃO . AF_06/2015</t>
  </si>
  <si>
    <t>15,61</t>
  </si>
  <si>
    <t>96653</t>
  </si>
  <si>
    <t>JOELHO 45 GRAUS, PPR, DN 32 MM, CLASSE PN 25, INSTALADO EM RAMAL DE DISTRIBUIÇÃO DE ÁGUA  FORNECIMENTO E INSTALAÇÃO . AF_06/2015</t>
  </si>
  <si>
    <t>96654</t>
  </si>
  <si>
    <t>JOELHO 90 GRAUS, PPR, DN 40 MM, CLASSE PN 25, INSTALADO EM RAMAL DE DISTRIBUIÇÃO  FORNECIMENTO E INSTALAÇÃO . AF_06/2015</t>
  </si>
  <si>
    <t>25,55</t>
  </si>
  <si>
    <t>96655</t>
  </si>
  <si>
    <t>JOELHO 45 GRAUS, PPR, DN 40 MM, CLASSE PN 25, INSTALADO EM RAMAL DE DISTRIBUIÇÃO DE ÁGUA  FORNECIMENTO E INSTALAÇÃO . AF_06/2015</t>
  </si>
  <si>
    <t>25,22</t>
  </si>
  <si>
    <t>96656</t>
  </si>
  <si>
    <t>LUVA, PPR, DN 25 MM, CLASSE PN 25, INSTALADO EM RAMAL DE DISTRIBUIÇÃO DE ÁGUA  FORNECIMENTO E INSTALAÇÃO . AF_06/2015</t>
  </si>
  <si>
    <t>5,62</t>
  </si>
  <si>
    <t>96657</t>
  </si>
  <si>
    <t>CONECTOR MACHO, PPR, 25 X 1/2, CLASSE PN 25, INSTALADO EM RAMAL DE DISTRIBUIÇÃO DE ÁGUA  FORNECIMENTO E INSTALAÇÃO . AF_06/2015</t>
  </si>
  <si>
    <t>96658</t>
  </si>
  <si>
    <t>CONECTOR FÊMEA, PPR, 25 X 1/2'', CLASSE PN 25, INSTALADO EM RAMAL DE DISTRIBUIÇÃO DE ÁGUA   FORNECIMENTO E INSTALAÇÃO . AF_06/2015</t>
  </si>
  <si>
    <t>11,06</t>
  </si>
  <si>
    <t>96659</t>
  </si>
  <si>
    <t>LUVA, PPR, DN 32 MM, CLASSE PN 25, INSTALADO EM RAMAL DE DISTRIBUIÇÃO DE ÁGUA  FORNECIMENTO E INSTALAÇÃO. AF_06/2015</t>
  </si>
  <si>
    <t>96660</t>
  </si>
  <si>
    <t>CONECTOR MACHO, PPR, 32 X 3/4'', CLASSE PN 25, INSTALADO EM RAMAL DE DISTRIBUIÇÃO DE ÁGUA   FORNECIMENTO E INSTALAÇÃO. AF_06/2015</t>
  </si>
  <si>
    <t>24,64</t>
  </si>
  <si>
    <t>96661</t>
  </si>
  <si>
    <t>CONECTOR FÊMEA, PPR, 32 X 3/4'', CLASSE PN 25, INSTALADO EM RAMAL DE DISTRIBUIÇÃO DE ÁGUA   FORNECIMENTO E INSTALAÇÃO . AF_06/2015</t>
  </si>
  <si>
    <t>19,99</t>
  </si>
  <si>
    <t>96662</t>
  </si>
  <si>
    <t>BUCHA DE REDUÇÃO, PPR, 32 X 25, CLASSE PN 25, INSTALADO EM RAMAL DE DISTRIBUIÇÃO DE ÁGUA  FORNECIMENTO E INSTALAÇÃO . AF_06/2015</t>
  </si>
  <si>
    <t>10,68</t>
  </si>
  <si>
    <t>96663</t>
  </si>
  <si>
    <t>LUVA, PPR, DN 40 MM, CLASSE PN 25, INSTALADO EM RAMAL DE DISTRIBUIÇÃO DE ÁGUA  FORNECIMENTO E INSTALAÇÃO. AF_06/2015</t>
  </si>
  <si>
    <t>18,39</t>
  </si>
  <si>
    <t>96664</t>
  </si>
  <si>
    <t>BUCHA DE REDUÇÃO, PPR, 40 X 25, CLASSE PN 25, INSTALADO EM RAMAL DE DISTRIBUIÇÃO DE ÁGUA  FORNECIMENTO E INSTALAÇÃO . AF_06/2015</t>
  </si>
  <si>
    <t>19,38</t>
  </si>
  <si>
    <t>96665</t>
  </si>
  <si>
    <t>TÊ NORMAL, PPR, DN 25 MM, CLASSE PN 25, INSTALADO EM RAMAL DE DISTRIBUIÇÃO DE ÁGUA  FORNECIMENTO E INSTALAÇÃO . AF_06/2015</t>
  </si>
  <si>
    <t>10,61</t>
  </si>
  <si>
    <t>96666</t>
  </si>
  <si>
    <t>TÊ NORMAL, PPR, DN 32 MM, CLASSE PN 25, INSTALADO EM RAMAL DE DISTRIBUIÇÃO DE ÁGUA  FORNECIMENTO E INSTALAÇÃO . AF_06/2015</t>
  </si>
  <si>
    <t>20,88</t>
  </si>
  <si>
    <t>96667</t>
  </si>
  <si>
    <t>TÊ NORMAL, PPR, DN 40 MM, CLASSE PN 25, INSTALADO EM RAMAL DE DISTRIBUIÇÃO DE ÁGUA  FORNECIMENTO E INSTALAÇÃO . AF_06/2015</t>
  </si>
  <si>
    <t>35,47</t>
  </si>
  <si>
    <t>96684</t>
  </si>
  <si>
    <t>JOELHO 90 GRAUS, PPR, DN 25 MM, CLASSE PN 25, INSTALADO EM PRUMADA DE ÁGUA  FORNECIMENTO E INSTALAÇÃO . AF_06/2015</t>
  </si>
  <si>
    <t>96685</t>
  </si>
  <si>
    <t>JOELHO 45 GRAUS, PPR, DN 25 MM, CLASSE PN 25, INSTALADO EM PRUMADA DE ÁGUA  FORNECIMENTO E INSTALAÇÃO . AF_06/2015</t>
  </si>
  <si>
    <t>3,16</t>
  </si>
  <si>
    <t>96686</t>
  </si>
  <si>
    <t>JOELHO 90 GRAUS, PPR, DN 32 MM, CLASSE PN 25, INSTALADO EM PRUMADA DE ÁGUA  FORNECIMENTO E INSTALAÇÃO . AF_06/2015</t>
  </si>
  <si>
    <t>96687</t>
  </si>
  <si>
    <t>JOELHO 45 GRAUS, PPR, DN 32 MM, CLASSE PN 25, INSTALADO EM PRUMADA DE ÁGUA  FORNECIMENTO E INSTALAÇÃO . AF_06/2015</t>
  </si>
  <si>
    <t>96688</t>
  </si>
  <si>
    <t>JOELHO 90 GRAUS, PPR, DN 40 MM, CLASSE PN 25, INSTALADO EM PRUMADA DE ÁGUA  FORNECIMENTO E INSTALAÇÃO . AF_06/2015</t>
  </si>
  <si>
    <t>96689</t>
  </si>
  <si>
    <t>JOELHO 45 GRAUS, PPR, DN 40 MM, CLASSE PN 25, INSTALADO EM PRUMADA DE ÁGUA  FORNECIMENTO E INSTALAÇÃO . AF_06/2015</t>
  </si>
  <si>
    <t>8,36</t>
  </si>
  <si>
    <t>96690</t>
  </si>
  <si>
    <t>JOELHO 90 GRAUS, PPR, DN 50 MM, CLASSE PN 25, INSTALADO EM PRUMADA DE ÁGUA  FORNECIMENTO E INSTALAÇÃO . AF_06/2015</t>
  </si>
  <si>
    <t>96691</t>
  </si>
  <si>
    <t>JOELHO 45 GRAUS, PPR, DN 50 MM, CLASSE PN 25, INSTALADO EM PRUMADA DE ÁGUA  FORNECIMENTO E INSTALAÇÃO . AF_06/2015</t>
  </si>
  <si>
    <t>96692</t>
  </si>
  <si>
    <t>JOELHO 90 GRAUS, PPR, DN 63 MM, CLASSE PN 25, INSTALADO EM PRUMADA DE ÁGUA  FORNECIMENTO E INSTALAÇÃO . AF_06/2015</t>
  </si>
  <si>
    <t>23,79</t>
  </si>
  <si>
    <t>96693</t>
  </si>
  <si>
    <t>JOELHO 45 GRAUS, PPR, DN 63 MM, CLASSE PN 25, INSTALADO EM PRUMADA DE ÁGUA  FORNECIMENTO E INSTALAÇÃO . AF_06/2015</t>
  </si>
  <si>
    <t>22,68</t>
  </si>
  <si>
    <t>96694</t>
  </si>
  <si>
    <t>JOELHO 90 GRAUS, PPR, DN 75 MM, CLASSE PN 25, INSTALADO EM PRUMADA DE ÁGUA  FORNECIMENTO E INSTALAÇÃO . AF_06/2015</t>
  </si>
  <si>
    <t>50,00</t>
  </si>
  <si>
    <t>96695</t>
  </si>
  <si>
    <t>JOELHO 45 GRAUS, PPR, DN 75 MM, CLASSE PN 25, INSTALADO EM PRUMADA DE ÁGUA  FORNECIMENTO E INSTALAÇÃO . AF_06/2015</t>
  </si>
  <si>
    <t>48,69</t>
  </si>
  <si>
    <t>96696</t>
  </si>
  <si>
    <t>JOELHO 90 GRAUS, PPR, DN 90 MM, CLASSE PN 25, INSTALADO EM PRUMADA DE ÁGUA  FORNECIMENTO E INSTALAÇÃO . AF_06/2015</t>
  </si>
  <si>
    <t>74,95</t>
  </si>
  <si>
    <t>96697</t>
  </si>
  <si>
    <t>JOELHO 90 GRAUS, PPR, DN 110 MM, CLASSE PN 25, INSTALADO EM PRUMADA DE ÁGUA  FORNECIMENTO E INSTALAÇÃO . AF_06/2015</t>
  </si>
  <si>
    <t>112,04</t>
  </si>
  <si>
    <t>96698</t>
  </si>
  <si>
    <t>LUVA, PPR, DN 25 MM, CLASSE PN 25, INSTALADO EM PRUMADA DE ÁGUA  FORNECIMENTO E INSTALAÇÃO . AF_06/2015</t>
  </si>
  <si>
    <t>2,59</t>
  </si>
  <si>
    <t>96699</t>
  </si>
  <si>
    <t>CONECTOR MACHO, PPR, 25 X 1/2'', CLASSE PN 25, INSTALADO EM PRUMADA DE ÁGUA   FORNECIMENTO E INSTALAÇÃO . AF_06/2015</t>
  </si>
  <si>
    <t>96700</t>
  </si>
  <si>
    <t>CONECTOR FÊMEA, PPR, 25 X 1/2'', CLASSE PN 25, INSTALADO EM PRUMADA DE ÁGUA   FORNECIMENTO E INSTALAÇÃO . AF_06/2015</t>
  </si>
  <si>
    <t>96701</t>
  </si>
  <si>
    <t>LUVA, PPR, DN 32 MM, CLASSE PN 25, INSTALADO EM PRUMADA DE ÁGUA  FORNECIMENTO E INSTALAÇÃO. AF_06/2015</t>
  </si>
  <si>
    <t>96702</t>
  </si>
  <si>
    <t>BUCHA DE REDUÇÃO, PPR, 32 X 25, CLASSE PN 25, INSTALADO EM PRUMADA DE ÁGUA  FORNECIMENTO E INSTALAÇÃO . AF_06/2015</t>
  </si>
  <si>
    <t>96703</t>
  </si>
  <si>
    <t>LUVA, PPR, DN 40 MM, CLASSE PN 25, INSTALADO EM PRUMADA DE ÁGUA  FORNECIMENTO E INSTALAÇÃO. AF_06/2015</t>
  </si>
  <si>
    <t>96704</t>
  </si>
  <si>
    <t>BUCHA DE REDUÇÃO, PPR, 40 X 25, CLASSE PN 25, INSTALADO EM PRUMADA DE ÁGUA  FORNECIMENTO E INSTALAÇÃO . AF_06/2015</t>
  </si>
  <si>
    <t>8,11</t>
  </si>
  <si>
    <t>96705</t>
  </si>
  <si>
    <t>LUVA, PPR, DN 50 MM, CLASSE PN 25, INSTALADO EM PRUMADA DE ÁGUA  FORNECIMENTO E INSTALAÇÃO. AF_06/2015</t>
  </si>
  <si>
    <t>96706</t>
  </si>
  <si>
    <t>LUVA, PPR, DN 63 MM, CLASSE PN 25, INSTALADO EM PRUMADA DE ÁGUA  FORNECIMENTO E INSTALAÇÃO. AF_06/2015</t>
  </si>
  <si>
    <t>96707</t>
  </si>
  <si>
    <t>LUVA, PPR, DN 75 MM, CLASSE PN 25, INSTALADO EM PRUMADA DE ÁGUA  FORNECIMENTO E INSTALAÇÃO. AF_06/2015</t>
  </si>
  <si>
    <t>96708</t>
  </si>
  <si>
    <t>LUVA, PPR, DN 90 MM, CLASSE PN 25, INSTALADO EM PRUMADA DE ÁGUA  FORNECIMENTO E INSTALAÇÃO. AF_06/2015</t>
  </si>
  <si>
    <t>96709</t>
  </si>
  <si>
    <t>LUVA, PPR, DN 110 MM, CLASSE PN 25, INSTALADO EM PRUMADA DE ÁGUA  FORNECIMENTO E INSTALAÇÃO. AF_06/2015</t>
  </si>
  <si>
    <t>79,28</t>
  </si>
  <si>
    <t>96710</t>
  </si>
  <si>
    <t>TÊ NORMAL, PPR, DN 25 MM, CLASSE PN 25, INSTALADO EM PRUMADA DE ÁGUA  FORNECIMENTO E INSTALAÇÃO . AF_06/2015</t>
  </si>
  <si>
    <t>96711</t>
  </si>
  <si>
    <t>TÊ NORMAL, PPR, DN 32 MM, CLASSE PN 25, INSTALADO EM PRUMADA DE ÁGUA  FORNECIMENTO E INSTALAÇÃO . AF_06/2015</t>
  </si>
  <si>
    <t>96712</t>
  </si>
  <si>
    <t>TÊ NORMAL, PPR, DN 40 MM, CLASSE PN 25, INSTALADO EM PRUMADA DE ÁGUA  FORNECIMENTO E INSTALAÇÃO . AF_06/2015</t>
  </si>
  <si>
    <t>96713</t>
  </si>
  <si>
    <t>TÊ NORMAL, PPR, DN 50 MM, CLASSE PN 25, INSTALADO EM PRUMADA DE ÁGUA  FORNECIMENTO E INSTALAÇÃO . AF_06/2015</t>
  </si>
  <si>
    <t>18,14</t>
  </si>
  <si>
    <t>96714</t>
  </si>
  <si>
    <t>TÊ NORMAL, PPR, DN 63 MM, CLASSE PN 25, INSTALADO EM PRUMADA DE ÁGUA  FORNECIMENTO E INSTALAÇÃO . AF_06/2015</t>
  </si>
  <si>
    <t>96715</t>
  </si>
  <si>
    <t>TÊ NORMAL, PPR, DN 75 MM, CLASSE PN 25, INSTALADO EM PRUMADA DE ÁGUA  FORNECIMENTO E INSTALAÇÃO . AF_06/2015</t>
  </si>
  <si>
    <t>54,85</t>
  </si>
  <si>
    <t>96716</t>
  </si>
  <si>
    <t>TÊ NORMAL, PPR, DN 90 MM, CLASSE PN 25, INSTALADO EM PRUMADA DE ÁGUA  FORNECIMENTO E INSTALAÇÃO . AF_06/2015</t>
  </si>
  <si>
    <t>81,95</t>
  </si>
  <si>
    <t>96717</t>
  </si>
  <si>
    <t>TÊ NORMAL, PPR, DN 110 MM, CLASSE PN 25, INSTALADO EM PRUMADA DE ÁGUA  FORNECIMENTO E INSTALAÇÃO . AF_06/2015</t>
  </si>
  <si>
    <t>128,32</t>
  </si>
  <si>
    <t>96736</t>
  </si>
  <si>
    <t>LUVA, PPR, DN 20 MM, CLASSE PN 25, INSTALADO EM RESERVAÇÃO DE ÁGUA DE EDIFICAÇÃO QUE POSSUA RESERVATÓRIO DE FIBRA/FIBROCIMENTO  FORNECIMENTO E INSTALAÇÃO. AF_06/2016</t>
  </si>
  <si>
    <t>96737</t>
  </si>
  <si>
    <t>LUVA, PPR, DN 25 MM, CLASSE PN 25, INSTALADO EM RESERVAÇÃO DE ÁGUA DE EDIFICAÇÃO QUE POSSUA RESERVATÓRIO DE FIBRA/FIBROCIMENTO  FORNECIMENTO E INSTALAÇÃO. AF_06/2016</t>
  </si>
  <si>
    <t>96738</t>
  </si>
  <si>
    <t>CONECTOR MACHO, PPR, 25 X 1/2'', CLASSE PN 25,  INSTALADO EM RESERVAÇÃO DE ÁGUA DE EDIFICAÇÃO QUE POSSUA RESERVATÓRIO DE FIBRA/FIBROCIMENTO   FORNECIMENTO E INSTALAÇÃO. AF_06/2016</t>
  </si>
  <si>
    <t>13,26</t>
  </si>
  <si>
    <t>96739</t>
  </si>
  <si>
    <t>LUVA, PPR, DN 32 MM, CLASSE PN 25, INSTALADO EM RESERVAÇÃO DE ÁGUA DE EDIFICAÇÃO QUE POSSUA RESERVATÓRIO DE FIBRA/FIBROCIMENTO  FORNECIMENTO E INSTALAÇÃO. AF_06/2016</t>
  </si>
  <si>
    <t>96740</t>
  </si>
  <si>
    <t>CONECTOR MACHO, PPR, 32 X 3/4'', CLASSE PN 25,  INSTALADO EM RESERVAÇÃO DE ÁGUA DE EDIFICAÇÃO QUE POSSUA RESERVATÓRIO DE FIBRA/FIBROCIMENTO   FORNECIMENTO E INSTALAÇÃO. AF_06/2016</t>
  </si>
  <si>
    <t>20,29</t>
  </si>
  <si>
    <t>96741</t>
  </si>
  <si>
    <t>LUVA, PPR, DN 40 MM, CLASSE PN 25, INSTALADO EM RESERVAÇÃO DE ÁGUA DE EDIFICAÇÃO QUE POSSUA RESERVATÓRIO DE FIBRA/FIBROCIMENTO  FORNECIMENTO E INSTALAÇÃO. AF_06/2016</t>
  </si>
  <si>
    <t>8,93</t>
  </si>
  <si>
    <t>96742</t>
  </si>
  <si>
    <t>LUVA, PPR, DN 50 MM, CLASSE PN 25, INSTALADO EM RESERVAÇÃO DE ÁGUA DE EDIFICAÇÃO QUE POSSUA RESERVATÓRIO DE FIBRA/FIBROCIMENTO  FORNECIMENTO E INSTALAÇÃO. AF_06/2016</t>
  </si>
  <si>
    <t>96743</t>
  </si>
  <si>
    <t>LUVA, PPR, DN 63 MM, CLASSE PN 25, INSTALADO EM RESERVAÇÃO DE ÁGUA DE EDIFICAÇÃO QUE POSSUA RESERVATÓRIO DE FIBRA/FIBROCIMENTO  FORNECIMENTO E INSTALAÇÃO. AF_06/2016</t>
  </si>
  <si>
    <t>16,90</t>
  </si>
  <si>
    <t>96744</t>
  </si>
  <si>
    <t>LUVA, PPR, DN 75 MM, CLASSE PN 25, INSTALADO EM RESERVAÇÃO DE ÁGUA DE EDIFICAÇÃO QUE POSSUA RESERVATÓRIO DE FIBRA/FIBROCIMENTO  FORNECIMENTO E INSTALAÇÃO. AF_06/2016</t>
  </si>
  <si>
    <t>35,02</t>
  </si>
  <si>
    <t>96745</t>
  </si>
  <si>
    <t>LUVA, PPR, DN 90 MM, CLASSE PN 25, INSTALADO EM RESERVAÇÃO DE ÁGUA DE EDIFICAÇÃO QUE POSSUA RESERVATÓRIO DE FIBRA/FIBROCIMENTO  FORNECIMENTO E INSTALAÇÃO. AF_06/2016</t>
  </si>
  <si>
    <t>96746</t>
  </si>
  <si>
    <t>LUVA, PPR, DN 110 MM, CLASSE PN 25, INSTALADO EM RESERVAÇÃO DE ÁGUA DE EDIFICAÇÃO QUE POSSUA RESERVATÓRIO DE FIBRA/FIBROCIMENTO  FORNECIMENTO E INSTALAÇÃO. AF_06/2016</t>
  </si>
  <si>
    <t>79,24</t>
  </si>
  <si>
    <t>96747</t>
  </si>
  <si>
    <t>JOELHO 90 GRAUS, PPR, DN 20 MM, CLASSE PN 25,  INSTALADO EM RESERVAÇÃO DE ÁGUA DE EDIFICAÇÃO QUE POSSUA RESERVATÓRIO DE FIBRA/FIBROCIMENTO  FORNECIMENTO E INSTALAÇÃO. AF_06/2016</t>
  </si>
  <si>
    <t>96748</t>
  </si>
  <si>
    <t>JOELHO 90 GRAUS, PPR, DN 25 MM, CLASSE PN 25,  INSTALADO EM RESERVAÇÃO DE ÁGUA DE EDIFICAÇÃO QUE POSSUA RESERVATÓRIO DE FIBRA/FIBROCIMENTO  FORNECIMENTO E INSTALAÇÃO. AF_06/2016</t>
  </si>
  <si>
    <t>96749</t>
  </si>
  <si>
    <t>JOELHO 90 GRAUS, PPR, DN 32 MM, CLASSE PN 25,  INSTALADO EM RESERVAÇÃO DE ÁGUA DE EDIFICAÇÃO QUE POSSUA RESERVATÓRIO DE FIBRA/FIBROCIMENTO  FORNECIMENTO E INSTALAÇÃO. AF_06/2016</t>
  </si>
  <si>
    <t>96750</t>
  </si>
  <si>
    <t>JOELHO 90 GRAUS, PPR, DN 40 MM, CLASSE PN 25,  INSTALADO EM RESERVAÇÃO DE ÁGUA DE EDIFICAÇÃO QUE POSSUA RESERVATÓRIO DE FIBRA/FIBROCIMENTO  FORNECIMENTO E INSTALAÇÃO. AF_06/2016</t>
  </si>
  <si>
    <t>96751</t>
  </si>
  <si>
    <t>JOELHO 90 GRAUS, PPR, DN 50 MM, CLASSE PN 25,  INSTALADO EM RESERVAÇÃO DE ÁGUA DE EDIFICAÇÃO QUE POSSUA RESERVATÓRIO DE FIBRA/FIBROCIMENTO  FORNECIMENTO E INSTALAÇÃO. AF_06/2016</t>
  </si>
  <si>
    <t>19,93</t>
  </si>
  <si>
    <t>96752</t>
  </si>
  <si>
    <t>JOELHO 90 GRAUS, PPR, DN 63 MM, CLASSE PN 25,  INSTALADO EM RESERVAÇÃO DE ÁGUA DE EDIFICAÇÃO QUE POSSUA RESERVATÓRIO DE FIBRA/FIBROCIMENTO  FORNECIMENTO E INSTALAÇÃO. AF_06/2016</t>
  </si>
  <si>
    <t>24,91</t>
  </si>
  <si>
    <t>96753</t>
  </si>
  <si>
    <t>JOELHO 90 GRAUS, PPR, DN 75 MM, CLASSE PN 25,  INSTALADO EM RESERVAÇÃO DE ÁGUA DE EDIFICAÇÃO QUE POSSUA RESERVATÓRIO DE FIBRA/FIBROCIMENTO  FORNECIMENTO E INSTALAÇÃO. AF_06/2016</t>
  </si>
  <si>
    <t>54,19</t>
  </si>
  <si>
    <t>96754</t>
  </si>
  <si>
    <t>JOELHO 90 GRAUS, PPR, DN 90 MM, CLASSE PN 25,  INSTALADO EM RESERVAÇÃO DE ÁGUA DE EDIFICAÇÃO QUE POSSUA RESERVATÓRIO DE FIBRA/FIBROCIMENTO  FORNECIMENTO E INSTALAÇÃO. AF_06/2016</t>
  </si>
  <si>
    <t>73,91</t>
  </si>
  <si>
    <t>96755</t>
  </si>
  <si>
    <t>JOELHO 90 GRAUS, PPR, DN 110 MM, CLASSE PN 25,  INSTALADO EM RESERVAÇÃO DE ÁGUA DE EDIFICAÇÃO QUE POSSUA RESERVATÓRIO DE FIBRA/FIBROCIMENTO  FORNECIMENTO E INSTALAÇÃO. AF_06/2016</t>
  </si>
  <si>
    <t>112,01</t>
  </si>
  <si>
    <t>96756</t>
  </si>
  <si>
    <t>TÊ MISTURADOR, PPR, DN 20 MM, CLASSE PN 25,  INSTALADO EM RESERVAÇÃO DE ÁGUA DE EDIFICAÇÃO QUE POSSUA RESERVATÓRIO DE FIBRA/FIBROCIMENTO  FORNECIMENTO E INSTALAÇÃO. AF_06/2016</t>
  </si>
  <si>
    <t>10,48</t>
  </si>
  <si>
    <t>96757</t>
  </si>
  <si>
    <t>TÊ MISTURADOR, PPR, DN 25 MM, CLASSE PN 25,  INSTALADO EM RESERVAÇÃO DE ÁGUA DE EDIFICAÇÃO QUE POSSUA RESERVATÓRIO DE FIBRA/FIBROCIMENTO  FORNECIMENTO E INSTALAÇÃO. AF_06/2016</t>
  </si>
  <si>
    <t>10,17</t>
  </si>
  <si>
    <t>96758</t>
  </si>
  <si>
    <t>TÊ, PPR, DN 32 MM, CLASSE PN 25,  INSTALADO EM RESERVAÇÃO DE ÁGUA DE EDIFICAÇÃO QUE POSSUA RESERVATÓRIO DE FIBRA/FIBROCIMENTO  FORNECIMENTO E INSTALAÇÃO. AF_06/2016</t>
  </si>
  <si>
    <t>96759</t>
  </si>
  <si>
    <t>TÊ, PPR, DN 40 MM, CLASSE PN 25,  INSTALADO EM RESERVAÇÃO DE ÁGUA DE EDIFICAÇÃO QUE POSSUA RESERVATÓRIO DE FIBRA/FIBROCIMENTO  FORNECIMENTO E INSTALAÇÃO. AF_06/2016</t>
  </si>
  <si>
    <t>16,54</t>
  </si>
  <si>
    <t>96760</t>
  </si>
  <si>
    <t>TÊ, PPR, DN 50 MM, CLASSE PN 25,  INSTALADO EM RESERVAÇÃO DE ÁGUA DE EDIFICAÇÃO QUE POSSUA RESERVATÓRIO DE FIBRA/FIBROCIMENTO  FORNECIMENTO E INSTALAÇÃO. AF_06/2016</t>
  </si>
  <si>
    <t>23,77</t>
  </si>
  <si>
    <t>96761</t>
  </si>
  <si>
    <t>TÊ, PPR, DN 63 MM, CLASSE PN 25,  INSTALADO EM RESERVAÇÃO DE ÁGUA DE EDIFICAÇÃO QUE POSSUA RESERVATÓRIO DE FIBRA/FIBROCIMENTO  FORNECIMENTO E INSTALAÇÃO. AF_06/2016</t>
  </si>
  <si>
    <t>31,72</t>
  </si>
  <si>
    <t>96762</t>
  </si>
  <si>
    <t>TÊ, PPR, DN 75 MM, CLASSE PN 25,  INSTALADO EM RESERVAÇÃO DE ÁGUA DE EDIFICAÇÃO QUE POSSUA RESERVATÓRIO DE FIBRA/FIBROCIMENTO  FORNECIMENTO E INSTALAÇÃO. AF_06/2016</t>
  </si>
  <si>
    <t>60,41</t>
  </si>
  <si>
    <t>96763</t>
  </si>
  <si>
    <t>TÊ, PPR, DN 90 MM, CLASSE PN 25,  INSTALADO EM RESERVAÇÃO DE ÁGUA DE EDIFICAÇÃO QUE POSSUA RESERVATÓRIO DE FIBRA/FIBROCIMENTO  FORNECIMENTO E INSTALAÇÃO. AF_06/2016</t>
  </si>
  <si>
    <t>80,56</t>
  </si>
  <si>
    <t>96764</t>
  </si>
  <si>
    <t>TÊ, PPR, DN 110 MM, CLASSE PN 25,  INSTALADO EM RESERVAÇÃO DE ÁGUA DE EDIFICAÇÃO QUE POSSUA RESERVATÓRIO DE FIBRA/FIBROCIMENTO  FORNECIMENTO E INSTALAÇÃO. AF_06/2016</t>
  </si>
  <si>
    <t>128,24</t>
  </si>
  <si>
    <t>96802</t>
  </si>
  <si>
    <t>KIT CHASSI PEX, PRÉ-FABRICADO, PARA CHUVEIRO COM REGISTROS DE PRESSÃO E CONEXÕES POR CRIMPAGEM  FORNECIMENTO E INSTALAÇÃO. AF_06/2015</t>
  </si>
  <si>
    <t>181,17</t>
  </si>
  <si>
    <t>96803</t>
  </si>
  <si>
    <t>KIT CHASSI PEX, PRÉ-FABRICADO, PARA COZINHA COM CUBA SIMPLES E CONEXÕES POR CRIMPAGEM  FORNECIMENTO E INSTALAÇÃO. AF_06/2015</t>
  </si>
  <si>
    <t>93,85</t>
  </si>
  <si>
    <t>96804</t>
  </si>
  <si>
    <t>KIT CHASSI PEX, PRÉ-FABRICADO, PARA ÁREA DE SERVIÇO COM TANQUE E MÁQUINA DE LAVAR ROUPA, E CONEXÕES POR CRIMPAGEM  FORNECIMENTO E INSTALAÇÃO. AF_06/2015</t>
  </si>
  <si>
    <t>170,22</t>
  </si>
  <si>
    <t>96805</t>
  </si>
  <si>
    <t>KIT CHASSI PEX, PRÉ-FABRICADO, PARA CHUVEIRO COM REGISTROS DE PRESSÃO E CONEXÕES POR ANEL DESLIZANTE  FORNECIMENTO E INSTALAÇÃO. AF_06/2015</t>
  </si>
  <si>
    <t>188,64</t>
  </si>
  <si>
    <t>96806</t>
  </si>
  <si>
    <t>KIT CHASSI PEX, PRÉ-FABRICADO, PARA COZINHA COM CUBA SIMPLES E CONEXÕES POR ANEL DESLIZANTE  FORNECIMENTO E INSTALAÇÃO. AF_06/2015</t>
  </si>
  <si>
    <t>93,30</t>
  </si>
  <si>
    <t>96807</t>
  </si>
  <si>
    <t>KIT CHASSI PEX, PRÉ-FABRICADO, PARA ÁREA DE SERVIÇO COM TANQUE E MÁQUINA DE LAVAR ROUPA, E CONEXÕES POR ANEL DESLIZANTE  FORNECIMENTO E INSTALAÇÃO. AF_06/2015</t>
  </si>
  <si>
    <t>96808</t>
  </si>
  <si>
    <t>UNIÃO METÁLICA PARA INSTALAÇÕES EM PEX, DN 16 MM, FIXAÇÃO DAS CONEXÕES POR ANEL DESLIZANTE  FORNECIMENTO E INSTALAÇÃO . AF_06/2015</t>
  </si>
  <si>
    <t>96809</t>
  </si>
  <si>
    <t>CONEXÃO FIXA, ROSCA FÊMEA, METÁLICA, PARA INSTALAÇÕES EM PEX, DN 16 MM X 1/2", COM ANEL DESLIZANTE. FORNECIMENTO E INSTALAÇÃO. AF_06/2015</t>
  </si>
  <si>
    <t>10,62</t>
  </si>
  <si>
    <t>96810</t>
  </si>
  <si>
    <t>CONEXÃO MÓVEL, ROSCA FÊMEA, METÁLICA, PARA INSTALAÇÕES EM PEX, DN 16 MM X 3/4", COM ANEL DESLIZANTE. FORNECIMENTO E INSTALAÇÃO. AF_06/2015</t>
  </si>
  <si>
    <t>11,43</t>
  </si>
  <si>
    <t>96811</t>
  </si>
  <si>
    <t>UNIÃO METÁLICA PARA INSTALAÇÕES EM PEX, DN 20 MM, FIXAÇÃO DAS CONEXÕES POR ANEL DESLIZANTE  FORNECIMENTO E INSTALAÇÃO . AF_06/2015</t>
  </si>
  <si>
    <t>12,41</t>
  </si>
  <si>
    <t>96812</t>
  </si>
  <si>
    <t>CONEXÃO FIXA, ROSCA FÊMEA, METÁLICA, PARA INSTALAÇÕES EM PEX, DN 20 MM X 1/2", COM ANEL DESLIZANTE. FORNECIMENTO E INSTALAÇÃO. AF_06/2015</t>
  </si>
  <si>
    <t>96813</t>
  </si>
  <si>
    <t>CONEXÃO FIXA, ROSCA FÊMEA, METÁLICA, PARA INSTALAÇÕES EM PEX, DN 20 MM X 3/4", COM ANEL DESLIZANTE. FORNECIMENTO E INSTALAÇÃO. AF_06/2015</t>
  </si>
  <si>
    <t>96814</t>
  </si>
  <si>
    <t>UNIÃO DE REDUÇÃO, METÁLICA, PARA INSTALAÇÕES EM PEX, DN 20 X 16 MM, CONEXÃO POR ANEL DESLIZANTE  FORNECIMENTO E INSTALAÇÃO. AF_06/2015</t>
  </si>
  <si>
    <t>96815</t>
  </si>
  <si>
    <t>UNIÃO METÁLICA PARA INSTALAÇÕES EM PEX, DN 25 MM, FIXAÇÃO DAS CONEXÕES POR ANEL DESLIZANTE   FORNECIMENTO E INSTALAÇÃO. AF_06/2015</t>
  </si>
  <si>
    <t>96816</t>
  </si>
  <si>
    <t>CONEXÃO FIXA, ROSCA FÊMEA, METÁLICA, PARA INSTALAÇÕES EM PEX, DN 25 MM X 3/4", COM ANEL DESLIZANTE. FORNECIMENTO E INSTALAÇÃO. AF_06/2015</t>
  </si>
  <si>
    <t>96817</t>
  </si>
  <si>
    <t>CONEXÃO FIXA, ROSCA FÊMEA, METÁLICA, PARA INSTALAÇÕES EM PEX, DN 25 MM X 1", COM ANEL DESLIZANTE. FORNECIMENTO E INSTALAÇÃO. AF_06/2015</t>
  </si>
  <si>
    <t>17,95</t>
  </si>
  <si>
    <t>96818</t>
  </si>
  <si>
    <t>UNIÃO DE REDUÇÃO, METÁLICA, PEX, DN 25 X 16 MM, CONEXÃO POR ANEL DESLIZANTE  FORNECIMENTO E INSTALAÇÃO. AF_06/2015</t>
  </si>
  <si>
    <t>16,83</t>
  </si>
  <si>
    <t>96819</t>
  </si>
  <si>
    <t>UNIÃO DE REDUÇÃO, METÁLICA, PEX, DN 25 X 20 MM, CONEXÃO POR ANEL DESLIZANTE  FORNECIMENTO E INSTALAÇÃO. AF_06/2015</t>
  </si>
  <si>
    <t>96820</t>
  </si>
  <si>
    <t>UNIÃO METÁLICA PARA INSTALAÇÕES EM PEX, DN 32 MM, FIXAÇÃO DAS CONEXÕES POR ANEL DESLIZANTE   FORNECIMENTO E INSTALAÇÃO. AF_06/2015</t>
  </si>
  <si>
    <t>29,64</t>
  </si>
  <si>
    <t>96821</t>
  </si>
  <si>
    <t>CONEXÃO FIXA, ROSCA FÊMEA, METÁLICA, PARA INSTALAÇÕES EM PEX, DN 32 MM X 1", COM ANEL DESLIZANTE  FORNECIMENTO E INSTALAÇÃO. AF_06/2015</t>
  </si>
  <si>
    <t>96822</t>
  </si>
  <si>
    <t>UNIÃO DE REDUÇÃO, METÁLICA, PEX, DN 32 X 25 MM, CONEXÃO POR ANEL DESLIZANTE  FORNECIMENTO E INSTALAÇÃO. AF_06/2015</t>
  </si>
  <si>
    <t>25,87</t>
  </si>
  <si>
    <t>96823</t>
  </si>
  <si>
    <t>LUVA PARA INSTALAÇÕES EM PEX, DN 16 MM, CONEXÃO POR CRIMPAGEM  FORNECIMENTO E INSTALAÇÃO . AF_06/2015</t>
  </si>
  <si>
    <t>96824</t>
  </si>
  <si>
    <t>CONEXÃO FIXA, ROSCA FÊMEA, PARA INSTALAÇÕES EM PEX, DN 16MM X 1/2", CONEXÃO POR CRIMPAGEM  FORNECIMENTO E INSTALAÇÃO. AF_06/2015</t>
  </si>
  <si>
    <t>11,97</t>
  </si>
  <si>
    <t>96825</t>
  </si>
  <si>
    <t>CONEXÃO FIXA, ROSCA FÊMEA, PARA INSTALAÇÕES EM PEX, DN 16MM X 3/4", CONEXÃO POR CRIMPAGEM  FORNECIMENTO E INSTALAÇÃO. AF_06/2015</t>
  </si>
  <si>
    <t>15,90</t>
  </si>
  <si>
    <t>96826</t>
  </si>
  <si>
    <t>LUVA PARA INSTALAÇÕES EM PEX, DN 20 MM, CONEXÃO POR CRIMPAGEM   FORNECIMENTO E INSTALAÇÃO. AF_06/2015</t>
  </si>
  <si>
    <t>96827</t>
  </si>
  <si>
    <t>CONEXÃO FIXA, ROSCA FÊMEA, PARA INSTALAÇÕES EM PEX, DN 20MM X 1/2", CONEXÃO POR CRIMPAGEM  FORNECIMENTO E INSTALAÇÃO. AF_06/2015</t>
  </si>
  <si>
    <t>15,19</t>
  </si>
  <si>
    <t>96828</t>
  </si>
  <si>
    <t>CONEXÃO FIXA, ROSCA FÊMEA, PARA INSTALAÇÕES EM PEX, DN 20MM X 3/4", CONEXÃO POR CRIMPAGEM  FORNECIMENTO E INSTALAÇÃO. AF_06/2015</t>
  </si>
  <si>
    <t>18,80</t>
  </si>
  <si>
    <t>96829</t>
  </si>
  <si>
    <t>LUVA DE REDUÇÃO PARA INSTALAÇÕES EM PEX, DN 20 X 16 MM, CONEXÃO POR CRIMPAGEM  FORNECIMENTO E INSTALAÇÃO. AF_06/2015</t>
  </si>
  <si>
    <t>14,66</t>
  </si>
  <si>
    <t>96830</t>
  </si>
  <si>
    <t>LUVA PARA INSTALAÇÕES EM PEX, DN 25 MM, CONEXÃO POR CRIMPAGEM   FORNECIMENTO E INSTALAÇÃO. AF_06/2015</t>
  </si>
  <si>
    <t>21,03</t>
  </si>
  <si>
    <t>96831</t>
  </si>
  <si>
    <t>CONEXÃO FIXA, ROSCA FÊMEA, PARA INSTALAÇÕES EM PEX, DN 25MM X 1/2", CONEXÃO POR CRIMPAGEM  FORNECIMENTO E INSTALAÇÃO. AF_06/2015</t>
  </si>
  <si>
    <t>17,39</t>
  </si>
  <si>
    <t>96832</t>
  </si>
  <si>
    <t>CONEXÃO FIXA, ROSCA FÊMEA, PARA INSTALAÇÕES EM PEX, DN 25MM X 3/4", CONEXÃO POR CRIMPAGEM  FORNECIMENTO E INSTALAÇÃO. AF_06/2015</t>
  </si>
  <si>
    <t>96833</t>
  </si>
  <si>
    <t>LUVA DE REDUÇÃO PARA INSTALAÇÕES EM PEX, DN 25 X 16 MM, CONEXÃO POR CRIMPAGEM  FORNECIMENTO E INSTALAÇÃO. AF_06/2015</t>
  </si>
  <si>
    <t>18,71</t>
  </si>
  <si>
    <t>96834</t>
  </si>
  <si>
    <t>LUVA PARA INSTALAÇÕES EM PEX, DN 32 MM, CONEXÃO POR CRIMPAGEM  FORNECIMENTO E INSTALAÇÃO . AF_06/2015</t>
  </si>
  <si>
    <t>30,36</t>
  </si>
  <si>
    <t>96835</t>
  </si>
  <si>
    <t>CONEXÃO FIXA, ROSCA FÊMEA, PARA INSTALAÇÕES EM PEX, DN 32 MM X 3/4", CONEXÃO POR CRIMPAGEM  FORNECIMENTO E INSTALAÇÃO. AF_06/2015</t>
  </si>
  <si>
    <t>26,46</t>
  </si>
  <si>
    <t>96836</t>
  </si>
  <si>
    <t>LUVA DE REDUÇÃO PARA INSTALAÇÕES EM PEX, DN 32 X 25 MM, CONEXÃO POR CRIMPAGEM  FORNECIMENTO E INSTALAÇÃO. AF_06/2015</t>
  </si>
  <si>
    <t>28,08</t>
  </si>
  <si>
    <t>96837</t>
  </si>
  <si>
    <t>JOELHO 90 GRAUS, METÁLICO, PARA INSTALAÇÕES EM PEX, DN 16 MM, CONEXÃO POR ANEL DESLIZANTE   FORNECIMENTO E INSTALAÇÃO. AF_06/2015</t>
  </si>
  <si>
    <t>96838</t>
  </si>
  <si>
    <t>JOELHO 90 GRAUS, ROSCA FÊMEA TERMINAL, METÁLICO, PARA INSTALAÇÕES EM PEX, DN 16MM X 1/2", CONEXÃO POR ANEL DESLIZANTE  FORNECIMENTO E INSTALAÇÃO. AF_06/2015</t>
  </si>
  <si>
    <t>96839</t>
  </si>
  <si>
    <t>JOELHO, ROSCA FÊMEA, COM BASE FIXA, METÁLICO, PARA INSTALAÇÕES EM PEX, DN 16MM X 1/2", CONEXÃO POR ANEL DESLIZANTE  FORNECIMENTO E INSTALAÇÃO. AF_06/2015</t>
  </si>
  <si>
    <t>14,78</t>
  </si>
  <si>
    <t>96840</t>
  </si>
  <si>
    <t>JOELHO 90 GRAUS, METÁLICO, PARA INSTALAÇÕES EM PEX, DN 20 MM, CONEXÃO POR ANEL DESLIZANTE  FORNECIMENTO E INSTALAÇÃO . AF_06/2015</t>
  </si>
  <si>
    <t>18,91</t>
  </si>
  <si>
    <t>96841</t>
  </si>
  <si>
    <t>JOELHO 90 GRAUS, ROSCA FÊMEA TERMINAL, METÁLICO, PARA INSTALAÇÕES EM PEX, DN 20 MM X 1/2", CONEXÃO POR ANEL DESLIZANTE  FORNECIMENTO E INSTALAÇÃO. AF_06/2015</t>
  </si>
  <si>
    <t>16,81</t>
  </si>
  <si>
    <t>96842</t>
  </si>
  <si>
    <t>JOELHO 90 GRAUS, ROSCA FÊMEA TERMINAL, METÁLICO, PARA INSTALAÇÕES EM PEX, DN 20 MM X 3/4", CONEXÃO POR ANEL DESLIZANTE  FORNECIMENTO E INSTALAÇÃO. AF_06/2015</t>
  </si>
  <si>
    <t>20,82</t>
  </si>
  <si>
    <t>96843</t>
  </si>
  <si>
    <t>JOELHO ROSCA FÊMEA, COM BASE FIXA, METÁLICO, PARA INSTALAÇÕES EM PEX, DN 20MM X 1/2", CONEXÃO POR ANEL DESLIZANTE  FORNECIMENTO E INSTALAÇÃO. AF_06/2015</t>
  </si>
  <si>
    <t>20,10</t>
  </si>
  <si>
    <t>96844</t>
  </si>
  <si>
    <t>JOELHO ROSCA FÊMEA, MÓVEL, METÁLICO, PARA INSTALAÇÕES EM PEX, DN 20MM X 3/4", CONEXÃO POR ANEL DESLIZANTE  FORNECIMENTO E INSTALAÇÃO. AF_06/2015</t>
  </si>
  <si>
    <t>26,64</t>
  </si>
  <si>
    <t>96845</t>
  </si>
  <si>
    <t>JOELHO 90 GRAUS, METÁLICO, PARA INSTALAÇÕES EM PEX, DN 25 MM, CONEXÃO POR ANEL DESLIZANTE   FORNECIMENTO E INSTALAÇÃO. AF_06/2015</t>
  </si>
  <si>
    <t>28,79</t>
  </si>
  <si>
    <t>96846</t>
  </si>
  <si>
    <t>JOELHO 90 GRAUS, ROSCA FÊMEA TERMINAL, METÁLICO, PARA INSTALAÇÕES EM PEX, DN 25 MM X 3/4", CONEXÃO POR ANEL DESLIZANTE  FORNECIMENTO E INSTALAÇÃO. AF_06/2015</t>
  </si>
  <si>
    <t>23,20</t>
  </si>
  <si>
    <t>96847</t>
  </si>
  <si>
    <t>JOELHO ROSCA FÊMEA, COM BASE FIXA, METÁLICO, PARA INSTALAÇÕES EM PEX, DN 25MM X 3/4", CONEXÃO POR ANEL DESLIZANTE  FORNECIMENTO E INSTALAÇÃO. AF_06/2015</t>
  </si>
  <si>
    <t>96848</t>
  </si>
  <si>
    <t>JOELHO 90 GRAUS, METÁLICO, PARA INSTALAÇÕES EM PEX, DN 32 MM, CONEXÃO POR ANEL DESLIZANTE  FORNECIMENTO E INSTALAÇÃO . AF_06/2015</t>
  </si>
  <si>
    <t>37,15</t>
  </si>
  <si>
    <t>96849</t>
  </si>
  <si>
    <t>JOELHO 90 GRAUS, PARA INSTALAÇÕES EM PEX, DN 16 MM, CONEXÃO POR CRIMPAGEM   FORNECIMENTO E INSTALAÇÃO. AF_06/2015</t>
  </si>
  <si>
    <t>13,73</t>
  </si>
  <si>
    <t>96850</t>
  </si>
  <si>
    <t>JOELHO 90 GRAUS, ROSCA FÊMEA TERMINAL, PARA INSTALAÇÕES EM PEX, DN 16MM X 1/2", CONEXÃO POR CRIMPAGEM  FORNECIMENTO E INSTALAÇÃO. AF_06/2015</t>
  </si>
  <si>
    <t>15,82</t>
  </si>
  <si>
    <t>96851</t>
  </si>
  <si>
    <t>JOELHO 90 GRAUS, ROSCA FÊMEA TERMINAL, PARA INSTALAÇÕES EM PEX, DN 16MM X 3/4", CONEXÃO POR CRIMPAGEM  FORNECIMENTO E INSTALAÇÃO. AF_06/2015</t>
  </si>
  <si>
    <t>20,50</t>
  </si>
  <si>
    <t>96852</t>
  </si>
  <si>
    <t>JOELHO 90 GRAUS, PARA INSTALAÇÕES EM PEX, DN 20 MM, CONEXÃO POR CRIMPAGEM   FORNECIMENTO E INSTALAÇÃO. AF_06/2015</t>
  </si>
  <si>
    <t>18,07</t>
  </si>
  <si>
    <t>96853</t>
  </si>
  <si>
    <t>JOELHO 90 GRAUS, ROSCA FÊMEA TERMINAL, PARA INSTALAÇÕES EM PEX, DN 20MM X 1/2", CONEXÃO POR CRIMPAGEM  FORNECIMENTO E INSTALAÇÃO. AF_06/2015</t>
  </si>
  <si>
    <t>20,11</t>
  </si>
  <si>
    <t>96854</t>
  </si>
  <si>
    <t>JOELHO 90 GRAUS, ROSCA FÊMEA TERMINAL, PARA INSTALAÇÕES EM PEX, DN 20MM X 3/4", CONEXÃO POR CRIMPAGEM  FORNECIMENTO E INSTALAÇÃO. AF_06/2015</t>
  </si>
  <si>
    <t>23,73</t>
  </si>
  <si>
    <t>96855</t>
  </si>
  <si>
    <t>JOELHO 90 GRAUS, PARA INSTALAÇÕES EM PEX, DN 25 MM, CONEXÃO POR CRIMPAGEM   FORNECIMENTO E INSTALAÇÃO. AF_06/2015</t>
  </si>
  <si>
    <t>22,35</t>
  </si>
  <si>
    <t>96856</t>
  </si>
  <si>
    <t>JOELHO 90 GRAUS, ROSCA FÊMEA TERMINAL, PARA INSTALAÇÕES EM PEX, DN 25MM X 1/2", CONEXÃO POR CRIMPAGEM  FORNECIMENTO E INSTALAÇÃO. AF_06/2015</t>
  </si>
  <si>
    <t>22,65</t>
  </si>
  <si>
    <t>96857</t>
  </si>
  <si>
    <t>JOELHO 90 GRAUS, ROSCA FÊMEA TERMINAL, PARA INSTALAÇÕES EM PEX, DN 25MM X 1, CONEXÃO POR CRIMPAGEM  FORNECIMENTO E INSTALAÇÃO. AF_06/2015</t>
  </si>
  <si>
    <t>34,90</t>
  </si>
  <si>
    <t>96858</t>
  </si>
  <si>
    <t>JOELHO 90 GRAUS, PARA INSTALAÇÕES EM PEX, DN 32 MM, CONEXÃO POR CRIMPAGEM   FORNECIMENTO E INSTALAÇÃO. AF_06/2015</t>
  </si>
  <si>
    <t>35,72</t>
  </si>
  <si>
    <t>96859</t>
  </si>
  <si>
    <t>JOELHO 90 GRAUS, ROSCA FÊMEA TERMINAL, PARA INSTALAÇÕES EM PEX, DN 32 MM X 1", CONEXÃO POR CRIMPAGEM  FORNECIMENTO E INSTALAÇÃO. AF_06/2015</t>
  </si>
  <si>
    <t>43,68</t>
  </si>
  <si>
    <t>96860</t>
  </si>
  <si>
    <t>TÊ, METÁLICO, PARA INSTALAÇÕES EM PEX, DN 16 MM, CONEXÃO POR ANEL DESLIZANTE  FORNECIMENTO E INSTALAÇÃO. AF_06/2015</t>
  </si>
  <si>
    <t>96861</t>
  </si>
  <si>
    <t>TÊ, ROSCA FÊMEA, METÁLICO, PARA INSTALAÇÕES EM PEX, DN 16 MM X ½, CONEXÃO POR ANEL DESLIZANTE   FORNECIMENTO E INSTALAÇÃO. AF_06/2015</t>
  </si>
  <si>
    <t>20,39</t>
  </si>
  <si>
    <t>96862</t>
  </si>
  <si>
    <t>TÊ, METÁLICO, PARA INSTALAÇÕES EM PEX, DN 20 MM, CONEXÃO POR ANEL DESLIZANTE  FORNECIMENTO E INSTALAÇÃO. AF_06/2015</t>
  </si>
  <si>
    <t>22,94</t>
  </si>
  <si>
    <t>96863</t>
  </si>
  <si>
    <t>TÊ, ROSCA FÊMEA, METÁLICO, PARA INSTALAÇÕES EM PEX, DN 20 MM X ½, CONEXÃO POR ANEL DESLIZANTE   FORNECIMENTO E INSTALAÇÃO. AF_06/2015</t>
  </si>
  <si>
    <t>96864</t>
  </si>
  <si>
    <t>TÊ, METÁLICO, PARA INSTALAÇÕES EM PEX, DN 25 MM, CONEXÃO POR ANEL DESLIZANTE  FORNECIMENTO E INSTALAÇÃO. AF_06/2015</t>
  </si>
  <si>
    <t>34,83</t>
  </si>
  <si>
    <t>96865</t>
  </si>
  <si>
    <t>TÊ, ROSCA FÊMEA, METÁLICO, PARA INSTALAÇÕES EM PEX, DN 25 MM X 3/4", CONEXÃO POR ANEL DESLIZANTE  FORNECIMENTO E INSTALAÇÃO. AF_06/2015</t>
  </si>
  <si>
    <t>34,19</t>
  </si>
  <si>
    <t>96866</t>
  </si>
  <si>
    <t>TÊ, METÁLICO, PARA INSTALAÇÕES EM PEX, DN 32 MM, CONEXÃO POR ANEL DESLIZANTE  FORNECIMENTO E INSTALAÇÃO. AF_06/2015</t>
  </si>
  <si>
    <t>45,51</t>
  </si>
  <si>
    <t>96867</t>
  </si>
  <si>
    <t>TÊ, ROSCA MACHO, METÁLICO, PARA INSTALAÇÕES EM PEX, DN 32 MM X 1", CONEXÃO POR ANEL DESLIZANTE  FORNECIMENTO E INSTALAÇÃO. AF_06/2015</t>
  </si>
  <si>
    <t>96868</t>
  </si>
  <si>
    <t>TÊ, PARA INSTALAÇÕES EM PEX, DN 16 MM, CONEXÃO POR CRIMPAGEM  FORNECIMENTO E INSTALAÇÃO. AF_06/2015</t>
  </si>
  <si>
    <t>96869</t>
  </si>
  <si>
    <t>TÊ, PARA INSTALAÇÕES EM PEX, DN 20 MM, CONEXÃO POR CRIMPAGEM  FORNECIMENTO E INSTALAÇÃO. AF_06/2015</t>
  </si>
  <si>
    <t>25,03</t>
  </si>
  <si>
    <t>96870</t>
  </si>
  <si>
    <t>TÊ, PEX, DN 25 MM, CONEXÃO POR CRIMPAGEM  FORNECIMENTO E INSTALAÇÃO. AF_06/2015</t>
  </si>
  <si>
    <t>38,68</t>
  </si>
  <si>
    <t>96871</t>
  </si>
  <si>
    <t>TÊ, PARA INSTALAÇÕES EM PEX, DN 32 MM, CONEXÃO POR CRIMPAGEM  FORNECIMENTO E INSTALAÇÃO. AF_06/2015</t>
  </si>
  <si>
    <t>96872</t>
  </si>
  <si>
    <t>DISTRIBUIDOR 2 SAÍDAS, METÁLICO, PARA INSTALAÇÕES EM PEX, ENTRADA DE 3/4" X 2 SAÍDAS DE 1/2", CONEXÃO POR ANEL DESLIZANTE  FORNECIMENTO E INSTALAÇÃO. AF_06/2015</t>
  </si>
  <si>
    <t>52,34</t>
  </si>
  <si>
    <t>96873</t>
  </si>
  <si>
    <t>DISTRIBUIDOR 2 SAÍDAS, METÁLICO, PARA INSTALAÇÕES EM PEX, ENTRADA DE 1" X 2 SAÍDAS DE 1/2", CONEXÃO POR ANEL DESLIZANTE  FORNECIMENTO E INSTALAÇÃO. AF_06/2015</t>
  </si>
  <si>
    <t>59,70</t>
  </si>
  <si>
    <t>96874</t>
  </si>
  <si>
    <t>DISTRIBUIDOR 3 SAÍDAS, METÁLICO, PARA INSTALAÇÕES EM PEX, ENTRADA DE 3/4" X 3 SAÍDAS DE 1/2", CONEXÃO POR ANEL DESLIZANTE  FORNECIMENTO E INSTALAÇÃO . AF_06/2015</t>
  </si>
  <si>
    <t>64,40</t>
  </si>
  <si>
    <t>96875</t>
  </si>
  <si>
    <t>DISTRIBUIDOR 3 SAÍDAS, METÁLICO, PARA INSTALAÇÕES EM PEX, ENTRADA DE 1 X 3 SAÍDAS DE 1/2, CONEXÃO POR ANEL DESLIZANTE   FORNECIMENTO E INSTALAÇÃO. AF_06/2015</t>
  </si>
  <si>
    <t>76,24</t>
  </si>
  <si>
    <t>96876</t>
  </si>
  <si>
    <t>DISTRIBUIDOR 2 SAÍDAS, PARA INSTALAÇÕES EM PEX, ENTRADA DE 32 MM X 2 SAÍDAS DE 16 MM, CONEXÃO POR CRIMPAGEM FORNECIMENTO E INSTALAÇÃO. AF_06/2015</t>
  </si>
  <si>
    <t>96877</t>
  </si>
  <si>
    <t>DISTRIBUIDOR 2 SAÍDAS, PARA INSTALAÇÕES EM PEX, ENTRADA DE 32 MM X 2 SAÍDAS DE 20 MM, CONEXÃO POR CRIMPAGEM  FORNECIMENTO E INSTALAÇÃO. AF_06/2015</t>
  </si>
  <si>
    <t>136,92</t>
  </si>
  <si>
    <t>96878</t>
  </si>
  <si>
    <t>DISTRIBUIDOR 2 SAÍDAS, PARA INSTALAÇÕES EM PEX, ENTRADA DE 32 MM X 2 SAÍDAS DE 25 MM, CONEXÃO POR CRIMPAGEM  FORNECIMENTO E INSTALAÇÃO. AF_06/2015</t>
  </si>
  <si>
    <t>138,53</t>
  </si>
  <si>
    <t>96879</t>
  </si>
  <si>
    <t>DISTRIBUIDOR 3 SAÍDAS, PARA INSTALAÇÕES EM PEX, ENTRADA DE 32 MM X 3 SAÍDAS DE 16 MM, CONEXÃO POR CRIMPAGEM  FORNECIMENTO E INSTALAÇÃO. AF_06/2015</t>
  </si>
  <si>
    <t>96880</t>
  </si>
  <si>
    <t>DISTRIBUIDOR 3 SAÍDAS, PARA INSTALAÇÕES EM PEX, ENTRADA DE 32 MM X 3 SAÍDAS DE 20 MM, CONEXÃO POR CRIMPAGEM  FORNECIMENTO E INSTALAÇÃO. AF_06/2015</t>
  </si>
  <si>
    <t>159,57</t>
  </si>
  <si>
    <t>96881</t>
  </si>
  <si>
    <t>DISTRIBUIDOR 3 SAÍDAS, PARA INSTALAÇÕES EM PEX, ENTRADA DE 32 MM X 3 SAÍDAS DE 25 MM, CONEXÃO POR CRIMPAGEM  FORNECIMENTO E INSTALAÇÃO. AF_06/2015</t>
  </si>
  <si>
    <t>168,30</t>
  </si>
  <si>
    <t>6171</t>
  </si>
  <si>
    <t>TAMPA DE CONCRETO ARMADO 60X60X5CM PARA CAIXA</t>
  </si>
  <si>
    <t>21,83</t>
  </si>
  <si>
    <t>72289</t>
  </si>
  <si>
    <t>CAIXA DE INSPEÇÃO 80X80X80CM EM ALVENARIA - EXECUÇÃO</t>
  </si>
  <si>
    <t>355,42</t>
  </si>
  <si>
    <t>72290</t>
  </si>
  <si>
    <t>CAIXA DE INSPEÇÃO 90X90X80CM EM ALVENARIA - EXECUÇÃO</t>
  </si>
  <si>
    <t>398,10</t>
  </si>
  <si>
    <t>74051/1</t>
  </si>
  <si>
    <t>CAIXA DE GORDURA DUPLA EM CONCRETO PRE-MOLDADO DN 60MM COM TAMPA - FORNECIMENTO E INSTALACAO</t>
  </si>
  <si>
    <t>179,21</t>
  </si>
  <si>
    <t>74051/2</t>
  </si>
  <si>
    <t>125,52</t>
  </si>
  <si>
    <t>74104/1</t>
  </si>
  <si>
    <t>CAIXA DE INSPEÇÃO EM ALVENARIA DE TIJOLO MACIÇO 60X60X60CM, REVESTIDA INTERNAMENTO COM BARRA LISA (CIMENTO E AREIA, TRAÇO 1:4) E=2,0CM, COM TAMPA PRÉ-MOLDADA DE CONCRETO E FUNDO DE CONCRETO 15MPA TIPO C - ESCAVAÇÃO E CONFECÇÃO</t>
  </si>
  <si>
    <t>141,21</t>
  </si>
  <si>
    <t>74166/1</t>
  </si>
  <si>
    <t>CAIXA DE INSPEÇÃO EM CONCRETO PRÉ-MOLDADO DN 60CM COM TAMPA H= 60CM - FORNECIMENTO E INSTALACAO</t>
  </si>
  <si>
    <t>184,36</t>
  </si>
  <si>
    <t>74166/2</t>
  </si>
  <si>
    <t>CAIXA DE INSPECAO EM ANEL DE CONCRETO PRE MOLDADO, COM 950MM DE ALTURA TOTAL. ANEIS COM ESP=50MM, DIAM.=600MM. EXCLUSIVE TAMPAO E ESCAVACAO - FORNECIMENTO E INSTALACAO</t>
  </si>
  <si>
    <t>223,10</t>
  </si>
  <si>
    <t>88503</t>
  </si>
  <si>
    <t>CAIXA D´ÁGUA EM POLIETILENO, 1000 LITROS, COM ACESSÓRIOS</t>
  </si>
  <si>
    <t>752,74</t>
  </si>
  <si>
    <t>88504</t>
  </si>
  <si>
    <t>CAIXA D´AGUA EM POLIETILENO, 500 LITROS, COM ACESSÓRIOS</t>
  </si>
  <si>
    <t>617,10</t>
  </si>
  <si>
    <t>89482</t>
  </si>
  <si>
    <t>CAIXA SIFONADA, PVC, DN 100 X 100 X 50 MM, FORNECIDA E INSTALADA EM RAMAIS DE ENCAMINHAMENTO DE ÁGUA PLUVIAL. AF_12/2014</t>
  </si>
  <si>
    <t>18,15</t>
  </si>
  <si>
    <t>89491</t>
  </si>
  <si>
    <t>CAIXA SIFONADA, PVC, DN 150 X 185 X 75 MM, FORNECIDA E INSTALADA EM RAMAIS DE ENCAMINHAMENTO DE ÁGUA PLUVIAL. AF_12/2014</t>
  </si>
  <si>
    <t>44,08</t>
  </si>
  <si>
    <t>89495</t>
  </si>
  <si>
    <t>RALO SIFONADO, PVC, DN 100 X 40 MM, JUNTA SOLDÁVEL, FORNECIDO E INSTALADO EM RAMAIS DE ENCAMINHAMENTO DE ÁGUA PLUVIAL. AF_12/2014</t>
  </si>
  <si>
    <t>89707</t>
  </si>
  <si>
    <t>CAIXA SIFONADA, PVC, DN 100 X 100 X 50 MM, JUNTA ELÁSTICA, FORNECIDA E INSTALADA EM RAMAL DE DESCARGA OU EM RAMAL DE ESGOTO SANITÁRIO. AF_12/2014</t>
  </si>
  <si>
    <t>22,90</t>
  </si>
  <si>
    <t>89708</t>
  </si>
  <si>
    <t>CAIXA SIFONADA, PVC, DN 150 X 185 X 75 MM, JUNTA ELÁSTICA, FORNECIDA E INSTALADA EM RAMAL DE DESCARGA OU EM RAMAL DE ESGOTO SANITÁRIO. AF_12/2014</t>
  </si>
  <si>
    <t>50,69</t>
  </si>
  <si>
    <t>89709</t>
  </si>
  <si>
    <t>RALO SIFONADO, PVC, DN 100 X 40 MM, JUNTA SOLDÁVEL, FORNECIDO E INSTALADO EM RAMAL DE DESCARGA OU EM RAMAL DE ESGOTO SANITÁRIO. AF_12/2014</t>
  </si>
  <si>
    <t>8,51</t>
  </si>
  <si>
    <t>89710</t>
  </si>
  <si>
    <t>RALO SECO, PVC, DN 100 X 40 MM, JUNTA SOLDÁVEL, FORNECIDO E INSTALADO EM RAMAL DE DESCARGA OU EM RAMAL DE ESGOTO SANITÁRIO. AF_12/2014</t>
  </si>
  <si>
    <t>8,35</t>
  </si>
  <si>
    <t>72739</t>
  </si>
  <si>
    <t>VASO SANITARIO INFANTIL SIFONADO, PARA VALVULA DE DESCARGA, EM LOUCA BRANCA, COM ACESSORIOS, INCLUSIVE ASSENTO PLASTICO, BOLSA DE BORRACHA PARA LIGACAO, TUBO PVC LIGACAO - FORNECIMENTO E INSTALACAO</t>
  </si>
  <si>
    <t>480,28</t>
  </si>
  <si>
    <t>74234/1</t>
  </si>
  <si>
    <t>MICTORIO SIFONADO DE LOUCA BRANCA COM PERTENCES, COM REGISTRO DE PRESSAO 1/2" COM CANOPLA CROMADA ACABAMENTO SIMPLES E CONJUNTO PARA FIXACAO  - FORNECIMENTO E INSTALACAO</t>
  </si>
  <si>
    <t>517,16</t>
  </si>
  <si>
    <t>86872</t>
  </si>
  <si>
    <t>TANQUE DE LOUÇA BRANCA COM COLUNA, 30L OU EQUIVALENTE - FORNECIMENTO E INSTALAÇÃO. AF_12/2013</t>
  </si>
  <si>
    <t>665,73</t>
  </si>
  <si>
    <t>86874</t>
  </si>
  <si>
    <t>TANQUE DE LOUÇA BRANCA SUSPENSO, 18L OU EQUIVALENTE - FORNECIMENTO E INSTALAÇÃO. AF_12/2013</t>
  </si>
  <si>
    <t>407,39</t>
  </si>
  <si>
    <t>86875</t>
  </si>
  <si>
    <t>TANQUE DE MÁRMORE SINTÉTICO COM COLUNA, 22L OU EQUIVALENTE  FORNECIMENTO E INSTALAÇÃO. AF_12/2013</t>
  </si>
  <si>
    <t>366,42</t>
  </si>
  <si>
    <t>86876</t>
  </si>
  <si>
    <t>TANQUE DE MÁRMORE SINTÉTICO SUSPENSO, 22L OU EQUIVALENTE - FORNECIMENTO E INSTALAÇÃO. AF_12/2013</t>
  </si>
  <si>
    <t>208,39</t>
  </si>
  <si>
    <t>86877</t>
  </si>
  <si>
    <t>VÁLVULA EM METAL CROMADO 1.1/2" X 1.1/2" PARA TANQUE OU LAVATÓRIO, COM OU SEM LADRÃO - FORNECIMENTO E INSTALAÇÃO. AF_12/2013</t>
  </si>
  <si>
    <t>86878</t>
  </si>
  <si>
    <t>VÁLVULA EM METAL CROMADO TIPO AMERICANA 3.1/2" X 1.1/2" PARA PIA - FORNECIMENTO E INSTALAÇÃO. AF_12/2013</t>
  </si>
  <si>
    <t>41,24</t>
  </si>
  <si>
    <t>86879</t>
  </si>
  <si>
    <t>VÁLVULA EM PLÁSTICO 1" PARA PIA, TANQUE OU LAVATÓRIO, COM OU SEM LADRÃO - FORNECIMENTO E INSTALAÇÃO. AF_12/2013</t>
  </si>
  <si>
    <t>6,46</t>
  </si>
  <si>
    <t>86880</t>
  </si>
  <si>
    <t>VÁLVULA EM PLÁSTICO CROMADO TIPO AMERICANA 3.1/2" X 1.1/2" SEM ADAPTADOR PARA PIA - FORNECIMENTO E INSTALAÇÃO. AF_12/2013</t>
  </si>
  <si>
    <t>18,48</t>
  </si>
  <si>
    <t>86881</t>
  </si>
  <si>
    <t>SIFÃO DO TIPO GARRAFA EM METAL CROMADO 1 X 1.1/2" - FORNECIMENTO E INSTALAÇÃO. AF_12/2013</t>
  </si>
  <si>
    <t>114,65</t>
  </si>
  <si>
    <t>86882</t>
  </si>
  <si>
    <t>SIFÃO DO TIPO GARRAFA/COPO EM PVC 1.1/4 X 1.1/2" - FORNECIMENTO E INSTALAÇÃO. AF_12/2013</t>
  </si>
  <si>
    <t>19,09</t>
  </si>
  <si>
    <t>86883</t>
  </si>
  <si>
    <t>SIFÃO DO TIPO FLEXÍVEL EM PVC 1 X 1.1/2 - FORNECIMENTO E INSTALAÇÃO. AF_12/2013</t>
  </si>
  <si>
    <t>86884</t>
  </si>
  <si>
    <t>ENGATE FLEXÍVEL EM PLÁSTICO BRANCO, 1/2" X 30CM - FORNECIMENTO E INSTALAÇÃO. AF_12/2013</t>
  </si>
  <si>
    <t>8,00</t>
  </si>
  <si>
    <t>86885</t>
  </si>
  <si>
    <t>ENGATE FLEXÍVEL EM PLÁSTICO BRANCO, 1/2" X 40CM - FORNECIMENTO E INSTALAÇÃO. AF_12/2013</t>
  </si>
  <si>
    <t>11,29</t>
  </si>
  <si>
    <t>86886</t>
  </si>
  <si>
    <t>ENGATE FLEXÍVEL EM INOX, 1/2 X 30CM - FORNECIMENTO E INSTALAÇÃO. AF_12/2013</t>
  </si>
  <si>
    <t>28,73</t>
  </si>
  <si>
    <t>86887</t>
  </si>
  <si>
    <t>ENGATE FLEXÍVEL EM INOX, 1/2 X 40CM - FORNECIMENTO E INSTALAÇÃO. AF_12/2013</t>
  </si>
  <si>
    <t>31,05</t>
  </si>
  <si>
    <t>86888</t>
  </si>
  <si>
    <t>VASO SANITÁRIO SIFONADO COM CAIXA ACOPLADA LOUÇA BRANCA - FORNECIMENTO E INSTALAÇÃO. AF_12/2013</t>
  </si>
  <si>
    <t>395,45</t>
  </si>
  <si>
    <t>86889</t>
  </si>
  <si>
    <t>BANCADA DE GRANITO CINZA POLIDO PARA PIA DE COZINHA 1,50 X 0,60 M - FORNECIMENTO E INSTALAÇÃO. AF_12/2013</t>
  </si>
  <si>
    <t>566,38</t>
  </si>
  <si>
    <t>86893</t>
  </si>
  <si>
    <t>BANCADA DE MÁRMORE BRANCO POLIDO PARA PIA DE COZINHA 1,50 X 0,60 M - FORNECIMENTO E INSTALAÇÃO. AF_12/2013</t>
  </si>
  <si>
    <t>505,70</t>
  </si>
  <si>
    <t>86894</t>
  </si>
  <si>
    <t>BANCADA DE MÁRMORE SINTÉTICO 120 X 60CM, COM CUBA INTEGRADA - FORNECIMENTO E INSTALAÇÃO. AF_12/2013</t>
  </si>
  <si>
    <t>238,85</t>
  </si>
  <si>
    <t>86895</t>
  </si>
  <si>
    <t>BANCADA DE GRANITO CINZA POLIDO PARA LAVATÓRIO 0,50 X 0,60 M - FORNECIMENTO E INSTALAÇÃO. AF_12/2013</t>
  </si>
  <si>
    <t>275,75</t>
  </si>
  <si>
    <t>86899</t>
  </si>
  <si>
    <t>BANCADA DE MÁRMORE BRANCO POLIDO PARA LAVATÓRIO 0,50 X 0,60 M - FORNECIMENTO E INSTALAÇÃO. AF_12/2013</t>
  </si>
  <si>
    <t>252,98</t>
  </si>
  <si>
    <t>86900</t>
  </si>
  <si>
    <t>CUBA DE EMBUTIR DE AÇO INOXIDÁVEL MÉDIA - FORNECIMENTO E INSTALAÇÃO. AF_12/2013</t>
  </si>
  <si>
    <t>132,37</t>
  </si>
  <si>
    <t>86901</t>
  </si>
  <si>
    <t>CUBA DE EMBUTIR OVAL EM LOUÇA BRANCA, 35 X 50CM OU EQUIVALENTE - FORNECIMENTO E INSTALAÇÃO. AF_12/2013</t>
  </si>
  <si>
    <t>121,04</t>
  </si>
  <si>
    <t>86902</t>
  </si>
  <si>
    <t>LAVATÓRIO LOUÇA BRANCA COM COLUNA, *44 X 35,5* CM, PADRÃO POPULAR - FORNECIMENTO E INSTALAÇÃO. AF_12/2013</t>
  </si>
  <si>
    <t>220,84</t>
  </si>
  <si>
    <t>86903</t>
  </si>
  <si>
    <t>LAVATÓRIO LOUÇA BRANCA COM COLUNA, 45 X 55CM OU EQUIVALENTE, PADRÃO MÉDIO - FORNECIMENTO E INSTALAÇÃO. AF_12/2013</t>
  </si>
  <si>
    <t>294,49</t>
  </si>
  <si>
    <t>86904</t>
  </si>
  <si>
    <t>LAVATÓRIO LOUÇA BRANCA SUSPENSO, 29,5 X 39CM OU EQUIVALENTE, PADRÃO POPULAR - FORNECIMENTO E INSTALAÇÃO. AF_12/2013</t>
  </si>
  <si>
    <t>115,72</t>
  </si>
  <si>
    <t>86905</t>
  </si>
  <si>
    <t>APARELHO MISTURADOR DE MESA PARA LAVATÓRIO, PADRÃO MÉDIO - FORNECIMENTO E INSTALAÇÃO. AF_12/2013</t>
  </si>
  <si>
    <t>159,17</t>
  </si>
  <si>
    <t>86906</t>
  </si>
  <si>
    <t>TORNEIRA CROMADA DE MESA, 1/2" OU 3/4", PARA LAVATÓRIO, PADRÃO POPULAR - FORNECIMENTO E INSTALAÇÃO. AF_12/2013</t>
  </si>
  <si>
    <t>APARELHO MISTURADOR DE MESA PARA PIA DE COZINHA, PADRÃO MÉDIO - FORNECIMENTO E INSTALAÇÃO. AF_12/2013</t>
  </si>
  <si>
    <t>187,88</t>
  </si>
  <si>
    <t>86909</t>
  </si>
  <si>
    <t>TORNEIRA CROMADA TUBO MÓVEL, DE MESA, 1/2" OU 3/4", PARA PIA DE COZINHA, PADRÃO ALTO - FORNECIMENTO E INSTALAÇÃO. AF_12/2013</t>
  </si>
  <si>
    <t>73,93</t>
  </si>
  <si>
    <t>86910</t>
  </si>
  <si>
    <t>TORNEIRA CROMADA TUBO MÓVEL, DE PAREDE, 1/2" OU 3/4", PARA PIA DE COZINHA, PADRÃO MÉDIO - FORNECIMENTO E INSTALAÇÃO. AF_12/2013</t>
  </si>
  <si>
    <t>70,79</t>
  </si>
  <si>
    <t>86911</t>
  </si>
  <si>
    <t>TORNEIRA CROMADA LONGA, DE PAREDE, 1/2" OU 3/4", PARA PIA DE COZINHA, PADRÃO POPULAR - FORNECIMENTO E INSTALAÇÃO. AF_12/2013</t>
  </si>
  <si>
    <t>31,84</t>
  </si>
  <si>
    <t>86912</t>
  </si>
  <si>
    <t>TORNEIRA CROMADA LONGA, DE PAREDE, 1/2" OU 3/4", PARA PIA DE COZINHA, PADRÃO MÉDIO - FORNECIMENTO E INSTALAÇÃO. AF_12/2013</t>
  </si>
  <si>
    <t>86913</t>
  </si>
  <si>
    <t>TORNEIRA CROMADA 1/2" OU 3/4" PARA TANQUE, PADRÃO POPULAR - FORNECIMENTO E INSTALAÇÃO. AF_12/2013</t>
  </si>
  <si>
    <t>15,08</t>
  </si>
  <si>
    <t>86914</t>
  </si>
  <si>
    <t>TORNEIRA CROMADA 1/2" OU 3/4" PARA TANQUE, PADRÃO MÉDIO - FORNECIMENTO E INSTALAÇÃO. AF_12/2013</t>
  </si>
  <si>
    <t>86915</t>
  </si>
  <si>
    <t>TORNEIRA CROMADA DE MESA, 1/2" OU 3/4", PARA LAVATÓRIO, PADRÃO MÉDIO - FORNECIMENTO E INSTALAÇÃO. AF_12/2013</t>
  </si>
  <si>
    <t>61,87</t>
  </si>
  <si>
    <t>86916</t>
  </si>
  <si>
    <t>TORNEIRA PLÁSTICA 3/4" PARA TANQUE - FORNECIMENTO E INSTALAÇÃO. AF_12/2013</t>
  </si>
  <si>
    <t>35,67</t>
  </si>
  <si>
    <t>86919</t>
  </si>
  <si>
    <t>TANQUE DE LOUÇA BRANCA COM COLUNA, 30L OU EQUIVALENTE, INCLUSO SIFÃO FLEXÍVEL EM PVC, VÁLVULA METÁLICA E TORNEIRA DE METAL CROMADO PADRÃO MÉDIO - FORNECIMENTO E INSTALAÇÃO. AF_12/2013</t>
  </si>
  <si>
    <t>726,09</t>
  </si>
  <si>
    <t>86920</t>
  </si>
  <si>
    <t>TANQUE DE LOUÇA BRANCA COM COLUNA, 30L OU EQUIVALENTE, INCLUSO SIFÃO FLEXÍVEL EM PVC, VÁLVULA PLÁSTICA E TORNEIRA DE METAL CROMADO PADRÃO POPULAR - FORNECIMENTO E INSTALAÇÃO. AF_12/2013_P</t>
  </si>
  <si>
    <t>698,11</t>
  </si>
  <si>
    <t>86921</t>
  </si>
  <si>
    <t>TANQUE DE LOUÇA BRANCA COM COLUNA, 30L OU EQUIVALENTE, INCLUSO SIFÃO FLEXÍVEL EM PVC, VÁLVULA PLÁSTICA E TORNEIRA DE PLÁSTICO - FORNECIMENTO E INSTALAÇÃO. AF_12/2013</t>
  </si>
  <si>
    <t>718,70</t>
  </si>
  <si>
    <t>86922</t>
  </si>
  <si>
    <t>TANQUE DE LOUÇA BRANCA SUSPENSO, 18L OU EQUIVALENTE, INCLUSO SIFÃO TIPO GARRAFA EM METAL CROMADO, VÁLVULA METÁLICA E TORNEIRA DE METAL CROMADO PADRÃO MÉDIO - FORNECIMENTO E INSTALAÇÃO. AF_12/2013</t>
  </si>
  <si>
    <t>571,56</t>
  </si>
  <si>
    <t>TANQUE DE LOUÇA BRANCA SUSPENSO, 18L OU EQUIVALENTE, INCLUSO SIFÃO TIPO GARRAFA EM PVC, VÁLVULA PLÁSTICA E TORNEIRA DE METAL CROMADO PADRÃO POPULAR - FORNECIMENTO E INSTALAÇÃO. AF_12/2013</t>
  </si>
  <si>
    <t>448,02</t>
  </si>
  <si>
    <t>86924</t>
  </si>
  <si>
    <t>TANQUE DE LOUÇA BRANCA SUSPENSO, 18L OU EQUIVALENTE, INCLUSO SIFÃO TIPO GARRAFA EM PVC, VÁLVULA PLÁSTICA E TORNEIRA DE PLÁSTICO - FORNECIMENTO E INSTALAÇÃO. AF_12/2013</t>
  </si>
  <si>
    <t>468,61</t>
  </si>
  <si>
    <t>86925</t>
  </si>
  <si>
    <t>TANQUE DE MÁRMORE SINTÉTICO COM COLUNA, 22L OU EQUIVALENTE, INCLUSO SIFÃO FLEXÍVEL EM PVC, VÁLVULA PLÁSTICA E TORNEIRA DE METAL CROMADO PADRÃO POPULAR - FORNECIMENTO E INSTALAÇÃO. AF_12/2013</t>
  </si>
  <si>
    <t>398,80</t>
  </si>
  <si>
    <t>86926</t>
  </si>
  <si>
    <t>TANQUE DE MÁRMORE SINTÉTICO COM COLUNA, 22L OU EQUIVALENTE, INCLUSO SIFÃO FLEXÍVEL EM PVC, VÁLVULA PLÁSTICA E TORNEIRA DE PLÁSTICO - FORNECIMENTO E INSTALAÇÃO. AF_12/2013</t>
  </si>
  <si>
    <t>419,39</t>
  </si>
  <si>
    <t>86927</t>
  </si>
  <si>
    <t>TANQUE DE MÁRMORE SINTÉTICO SUSPENSO, 22L OU EQUIVALENTE, INCLUSO SIFÃO TIPO GARRAFA EM PVC, VÁLVULA PLÁSTICA E TORNEIRA DE METAL CROMADO PADRÃO POPULAR - FORNECIMENTO E INSTALAÇÃO. AF_12/2013</t>
  </si>
  <si>
    <t>249,02</t>
  </si>
  <si>
    <t>86928</t>
  </si>
  <si>
    <t>TANQUE DE MÁRMORE SINTÉTICO SUSPENSO, 22L OU EQUIVALENTE, INCLUSO SIFÃO TIPO GARRAFA EM PVC, VÁLVULA PLÁSTICA E TORNEIRA DE PLÁSTICO - FORNECIMENTO E INSTALAÇÃO. AF_12/2013</t>
  </si>
  <si>
    <t>269,61</t>
  </si>
  <si>
    <t>86929</t>
  </si>
  <si>
    <t>TANQUE DE MÁRMORE SINTÉTICO SUSPENSO, 22L OU EQUIVALENTE, INCLUSO SIFÃO FLEXÍVEL EM PVC, VÁLVULA PLÁSTICA E TORNEIRA DE METAL CROMADO PADRÃO POPULAR - FORNECIMENTO E INSTALAÇÃO. AF_12/2013</t>
  </si>
  <si>
    <t>240,77</t>
  </si>
  <si>
    <t>86930</t>
  </si>
  <si>
    <t>TANQUE DE MÁRMORE SINTÉTICO SUSPENSO, 22L OU EQUIVALENTE, INCLUSO SIFÃO FLEXÍVEL EM PVC, VÁLVULA PLÁSTICA E TORNEIRA DE PLÁSTICO - FORNECIMENTO E INSTALAÇÃO. AF_12/2013</t>
  </si>
  <si>
    <t>261,36</t>
  </si>
  <si>
    <t>86931</t>
  </si>
  <si>
    <t>VASO SANITÁRIO SIFONADO COM CAIXA ACOPLADA LOUÇA BRANCA, INCLUSO ENGATE FLEXÍVEL EM PLÁSTICO BRANCO, 1/2  X 40CM - FORNECIMENTO E INSTALAÇÃO. AF_12/2013</t>
  </si>
  <si>
    <t>406,74</t>
  </si>
  <si>
    <t>86932</t>
  </si>
  <si>
    <t>VASO SANITÁRIO SIFONADO COM CAIXA ACOPLADA LOUÇA BRANCA - PADRÃO MÉDIO, INCLUSO ENGATE FLEXÍVEL EM METAL CROMADO, 1/2 X 40CM - FORNECIMENTO E INSTALAÇÃO. AF_12/2013</t>
  </si>
  <si>
    <t>426,50</t>
  </si>
  <si>
    <t>86933</t>
  </si>
  <si>
    <t>BANCADA DE MÁRMORE SINTÉTICO 120 X 60CM, COM CUBA INTEGRADA, INCLUSO SIFÃO TIPO GARRAFA EM PVC, VÁLVULA EM PLÁSTICO CROMADO TIPO AMERICANA E TORNEIRA CROMADA LONGA, DE PAREDE, PADRÃO POPULAR - FORNECIMENTO E INSTALAÇÃO. AF_12/2013</t>
  </si>
  <si>
    <t>308,26</t>
  </si>
  <si>
    <t>86934</t>
  </si>
  <si>
    <t>BANCADA DE MÁRMORE SINTÉTICO 120 X 60CM, COM CUBA INTEGRADA, INCLUSO SIFÃO TIPO FLEXÍVEL EM PVC, VÁLVULA EM PLÁSTICO CROMADO TIPO AMERICANA E TORNEIRA CROMADA LONGA, DE PAREDE, PADRÃO POPULAR - FORNECIMENTO E INSTALAÇÃO. AF_12/2013</t>
  </si>
  <si>
    <t>300,01</t>
  </si>
  <si>
    <t>86935</t>
  </si>
  <si>
    <t>CUBA DE EMBUTIR DE AÇO INOXIDÁVEL MÉDIA, INCLUSO VÁLVULA TIPO AMERICANA EM METAL CROMADO E SIFÃO FLEXÍVEL EM PVC - FORNECIMENTO E INSTALAÇÃO. AF_12/2013</t>
  </si>
  <si>
    <t>184,45</t>
  </si>
  <si>
    <t>86936</t>
  </si>
  <si>
    <t>CUBA DE EMBUTIR DE AÇO INOXIDÁVEL MÉDIA, INCLUSO VÁLVULA TIPO AMERICANA E SIFÃO TIPO GARRAFA EM METAL CROMADO - FORNECIMENTO E INSTALAÇÃO. AF_12/2013</t>
  </si>
  <si>
    <t>288,26</t>
  </si>
  <si>
    <t>86937</t>
  </si>
  <si>
    <t>CUBA DE EMBUTIR OVAL EM LOUÇA BRANCA, 35 X 50CM OU EQUIVALENTE, INCLUSO VÁLVULA EM METAL CROMADO E SIFÃO FLEXÍVEL EM PVC - FORNECIMENTO E INSTALAÇÃO. AF_12/2013</t>
  </si>
  <si>
    <t>152,09</t>
  </si>
  <si>
    <t>86938</t>
  </si>
  <si>
    <t>CUBA DE EMBUTIR OVAL EM LOUÇA BRANCA, 35 X 50CM OU EQUIVALENTE, INCLUSO VÁLVULA E SIFÃO TIPO GARRAFA EM METAL CROMADO - FORNECIMENTO E INSTALAÇÃO. AF_12/2013</t>
  </si>
  <si>
    <t>255,90</t>
  </si>
  <si>
    <t>86939</t>
  </si>
  <si>
    <t>LAVATÓRIO LOUÇA BRANCA COM COLUNA, *44 X 35,5* CM, PADRÃO POPULAR, INCLUSO SIFÃO FLEXÍVEL EM PVC, VÁLVULA E ENGATE FLEXÍVEL 30CM EM PLÁSTICO E COM TORNEIRA CROMADA PADRÃO POPULAR - FORNECIMENTO E INSTALAÇÃO. AF_12/2013</t>
  </si>
  <si>
    <t>283,27</t>
  </si>
  <si>
    <t>86940</t>
  </si>
  <si>
    <t>LAVATÓRIO LOUÇA BRANCA COM COLUNA, 45 X 55CM OU EQUIVALENTE, PADRÃO MÉDIO, INCLUSO SIFÃO TIPO GARRAFA, VÁLVULA E ENGATE FLEXÍVEL DE 40CM EM METAL CROMADO, COM APARELHO MISTURADOR PADRÃO MÉDIO - FORNECIMENTO E INSTALAÇÃO. AF_12/2013</t>
  </si>
  <si>
    <t>650,62</t>
  </si>
  <si>
    <t>86941</t>
  </si>
  <si>
    <t>LAVATÓRIO LOUÇA BRANCA COM COLUNA, 45 X 55CM OU EQUIVALENTE, PADRÃO MÉDIO, INCLUSO SIFÃO TIPO GARRAFA, VÁLVULA E ENGATE FLEXÍVEL DE 40CM EM METAL CROMADO, COM TORNEIRA CROMADA DE MESA, PADRÃO MÉDIO - FORNECIMENTO E INSTALAÇÃO. AF_12/2013</t>
  </si>
  <si>
    <t>522,27</t>
  </si>
  <si>
    <t>86942</t>
  </si>
  <si>
    <t>LAVATÓRIO LOUÇA BRANCA SUSPENSO, 29,5 X 39CM OU EQUIVALENTE, PADRÃO POPULAR, INCLUSO SIFÃO TIPO GARRAFA EM PVC, VÁLVULA E ENGATE FLEXÍVEL 30CM EM PLÁSTICO E TORNEIRA CROMADA DE MESA, PADRÃO POPULAR - FORNECIMENTO E INSTALAÇÃO. AF_12/2013</t>
  </si>
  <si>
    <t>186,40</t>
  </si>
  <si>
    <t>86943</t>
  </si>
  <si>
    <t>LAVATÓRIO LOUÇA BRANCA SUSPENSO, 29,5 X 39CM OU EQUIVALENTE, PADRÃO POPULAR, INCLUSO SIFÃO FLEXÍVEL EM PVC, VÁLVULA E ENGATE FLEXÍVEL 30CM EM PLÁSTICO E TORNEIRA CROMADA DE MESA, PADRÃO POPULAR - FORNECIMENTO E INSTALAÇÃO. AF_12/2013</t>
  </si>
  <si>
    <t>178,15</t>
  </si>
  <si>
    <t>86947</t>
  </si>
  <si>
    <t>BANCADA MÁRMORE BRANCO POLIDO 0,50 X 0,60M, INCLUSO CUBA DE EMBUTIR OVAL EM LOUÇA BRANCA 35 X 50CM, VÁLVULA, SIFÃO TIPO GARRAFA E ENGATE FLEXÍVEL 40CM EM METAL CROMADO E APARELHO MISTURADOR DE MESA, PADRÃO MÉDIO - FORNECIMENTO E INSTALAÇÃO. AF_12/2013</t>
  </si>
  <si>
    <t>730,15</t>
  </si>
  <si>
    <t>88571</t>
  </si>
  <si>
    <t>SABONETEIRA DE SOBREPOR (FIXADA NA PAREDE), TIPO CONCHA, EM ACO INOXIDAVEL - FORNECIMENTO E INSTALACAO</t>
  </si>
  <si>
    <t>93396</t>
  </si>
  <si>
    <t>BANCADA GRANITO CINZA POLIDO 0,50 X 0,60M, INCL. CUBA DE EMBUTIR OVAL LOUÇA BRANCA 35 X 50CM, VÁLVULA METAL CROMADO, SIFÃO FLEXÍVEL PVC, ENGATE 30CM FLEXÍVEL PLÁSTICO E TORNEIRA CROMADA DE MESA, PADRÃO POPULAR - FORNEC. E INSTALAÇÃO. AF_12/2013</t>
  </si>
  <si>
    <t>472,97</t>
  </si>
  <si>
    <t>93441</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</si>
  <si>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</si>
  <si>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790,67</t>
  </si>
  <si>
    <t>93442</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</si>
  <si>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</si>
  <si>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875,89</t>
  </si>
  <si>
    <t>95469</t>
  </si>
  <si>
    <t>VASO SANITARIO SIFONADO CONVENCIONAL COM  LOUÇA BRANCA - FORNECIMENTO E INSTALAÇÃO. AF_10/2016</t>
  </si>
  <si>
    <t>184,90</t>
  </si>
  <si>
    <t>95470</t>
  </si>
  <si>
    <t>VASO SANITARIO SIFONADO CONVENCIONAL COM LOUÇA BRANCA, INCLUSO CONJUNTO DE LIGAÇÃO PARA BACIA SANITÁRIA AJUSTÁVEL - FORNECIMENTO E INSTALAÇÃO. AF_10/2016</t>
  </si>
  <si>
    <t>190,46</t>
  </si>
  <si>
    <t>95471</t>
  </si>
  <si>
    <t>VASO SANITARIO SIFONADO CONVENCIONAL PARA PCD SEM FURO FRONTAL COM  LOUÇA BRANCA SEM ASSENTO -  FORNECIMENTO E INSTALAÇÃO. AF_10/2016</t>
  </si>
  <si>
    <t>688,08</t>
  </si>
  <si>
    <t>95472</t>
  </si>
  <si>
    <t>VASO SANITARIO SIFONADO CONVENCIONAL PARA PCD SEM FURO FRONTAL COM LOUÇA BRANCA SEM ASSENTO, INCLUSO CONJUNTO DE LIGAÇÃO PARA BACIA SANITÁRIA AJUSTÁVEL - FORNECIMENTO E INSTALAÇÃO. AF_10/2016</t>
  </si>
  <si>
    <t>693,64</t>
  </si>
  <si>
    <t>95542</t>
  </si>
  <si>
    <t>PORTA TOALHA ROSTO EM METAL CROMADO, TIPO ARGOLA, INCLUSO FIXAÇÃO. AF_10/2016</t>
  </si>
  <si>
    <t>26,98</t>
  </si>
  <si>
    <t>95543</t>
  </si>
  <si>
    <t>PORTA TOALHA BANHO EM METAL CROMADO, TIPO BARRA, INCLUSO FIXAÇÃO. AF_10/2016</t>
  </si>
  <si>
    <t>PAPELEIRA DE PAREDE EM METAL CROMADO SEM TAMPA, INCLUSO FIXAÇÃO. AF_10/2016</t>
  </si>
  <si>
    <t>95545</t>
  </si>
  <si>
    <t>SABONETEIRA DE PAREDE EM METAL CROMADO, INCLUSO FIXAÇÃO. AF_10/2016</t>
  </si>
  <si>
    <t>33,33</t>
  </si>
  <si>
    <t>95546</t>
  </si>
  <si>
    <t>KIT DE ACESSORIOS PARA BANHEIRO EM METAL CROMADO, 5 PECAS, INCLUSO FIXAÇÃO. AF_10/2016</t>
  </si>
  <si>
    <t>101,25</t>
  </si>
  <si>
    <t>95547</t>
  </si>
  <si>
    <t>SABONETEIRA PLASTICA TIPO DISPENSER PARA SABONETE LIQUIDO COM RESERVATORIO 800 A 1500 ML, INCLUSO FIXAÇÃO. AF_10/2016</t>
  </si>
  <si>
    <t>36,86</t>
  </si>
  <si>
    <t>89957</t>
  </si>
  <si>
    <t>PONTO DE CONSUMO TERMINAL DE ÁGUA FRIA (SUBRAMAL) COM TUBULAÇÃO DE PVC, DN 25 MM, INSTALADO EM RAMAL DE ÁGUA, INCLUSOS RASGO E CHUMBAMENTO EM ALVENARIA. AF_12/2014</t>
  </si>
  <si>
    <t>113,67</t>
  </si>
  <si>
    <t>89959</t>
  </si>
  <si>
    <t>PONTO DE CONSUMO TERMINAL DE ÁGUA QUENTE (SUBRAMAL) COM TUBULAÇÃO DE CPVC, DN 22 MM, INSTALADO EM RAMAL DE ÁGUA, INCLUSOS RASGO E CHUMBAMENTO EM ALVENARIA. AF_12/2014</t>
  </si>
  <si>
    <t>40729</t>
  </si>
  <si>
    <t>VALVULA DESCARGA 1.1/2" COM REGISTRO, ACABAMENTO EM METAL CROMADO - FORNECIMENTO E INSTALACAO</t>
  </si>
  <si>
    <t>223,00</t>
  </si>
  <si>
    <t>73795/1</t>
  </si>
  <si>
    <t>VÁLVULA DE RETENÇÃO VERTICAL Ø 20MM (3/4") - FORNECIMENTO E INSTALAÇÃO</t>
  </si>
  <si>
    <t>57,08</t>
  </si>
  <si>
    <t>73795/2</t>
  </si>
  <si>
    <t>VÁLVULA DE RETENÇÃO VERTICAL Ø 25MM (1") - FORNECIMENTO E INSTALAÇÃO</t>
  </si>
  <si>
    <t>60,23</t>
  </si>
  <si>
    <t>73795/3</t>
  </si>
  <si>
    <t>VÁLVULA DE RETENÇÃO VERTICAL Ø 32MM (1.1/4") - FORNECIMENTO E INSTALAÇÃO</t>
  </si>
  <si>
    <t>78,57</t>
  </si>
  <si>
    <t>73795/4</t>
  </si>
  <si>
    <t>VÁLVULA DE RETENÇÃO VERTICAL Ø 40MM (1.1/2") - FORNECIMENTO E INSTALAÇÃO</t>
  </si>
  <si>
    <t>90,94</t>
  </si>
  <si>
    <t>73795/5</t>
  </si>
  <si>
    <t>VÁLVULA DE RETENÇÃO VERTICAL Ø 50MM (2") - FORNECIMENTO E INSTALAÇÃO</t>
  </si>
  <si>
    <t>119,83</t>
  </si>
  <si>
    <t>73795/6</t>
  </si>
  <si>
    <t>VÁLVULA DE RETENÇÃO VERTICAL Ø 80MM (3") - FORNECIMENTO E INSTALAÇÃO</t>
  </si>
  <si>
    <t>233,05</t>
  </si>
  <si>
    <t>73795/7</t>
  </si>
  <si>
    <t>VÁLVULA DE RETENÇÃO VERTICAL Ø 100MM (4") - FORNECIMENTO E INSTALAÇÃO</t>
  </si>
  <si>
    <t>388,68</t>
  </si>
  <si>
    <t>73795/8</t>
  </si>
  <si>
    <t>VÁLVULA DE RETENÇÃO HORIZONTAL Ø 20MM (3/4") - FORNECIMENTO E INSTALAÇÃO</t>
  </si>
  <si>
    <t>75,72</t>
  </si>
  <si>
    <t>73795/9</t>
  </si>
  <si>
    <t>VALVULA DE RETENCAO HORIZONTAL Ø 25MM (1) - FORNECIMENTO E INSTALACAO</t>
  </si>
  <si>
    <t>94,41</t>
  </si>
  <si>
    <t>73795/10</t>
  </si>
  <si>
    <t>VÁLVULA DE RETENÇÃO HORIZONTAL Ø 32MM (1.1/4") - FORNECIMENTO E INSTALAÇÃO</t>
  </si>
  <si>
    <t>129,68</t>
  </si>
  <si>
    <t>73795/11</t>
  </si>
  <si>
    <t>VÁLVULA DE RETENÇÃO HORIZONTAL Ø 40MM (1.1/2") - FORNECIMENTO E INSTALAÇÃO</t>
  </si>
  <si>
    <t>73795/12</t>
  </si>
  <si>
    <t>VÁLVULA DE RETENÇÃO HORIZONTAL Ø 50MM (2") - FORNECIMENTO E INSTALAÇÃO</t>
  </si>
  <si>
    <t>193,69</t>
  </si>
  <si>
    <t>73795/13</t>
  </si>
  <si>
    <t>VÁLVULA DE RETENÇÃO HORIZONTAL Ø 65MM (2.1/2") - FORNECIMENTO E INSTALAÇÃO</t>
  </si>
  <si>
    <t>277,19</t>
  </si>
  <si>
    <t>73795/14</t>
  </si>
  <si>
    <t>VÁLVULA DE RETENÇÃO HORIZONTAL Ø 80MM (3") - FORNECIMENTO E INSTALAÇÃO</t>
  </si>
  <si>
    <t>359,42</t>
  </si>
  <si>
    <t>73795/15</t>
  </si>
  <si>
    <t>VÁLVULA DE RETENÇÃO HORIZONTAL Ø 100MM (4") - FORNECIMENTO E INSTALAÇÃO</t>
  </si>
  <si>
    <t>547,68</t>
  </si>
  <si>
    <t>73796/1</t>
  </si>
  <si>
    <t>VÁLVULA DE PÉ COM CRIVO Ø 20MM (3/4") - FORNECIMENTO E INSTALAÇÃO</t>
  </si>
  <si>
    <t>56,28</t>
  </si>
  <si>
    <t>73796/2</t>
  </si>
  <si>
    <t>VÁLVULA DE PÉ COM CRIVO Ø 25MM (1") - FORNECIMENTO E INSTALAÇÃO</t>
  </si>
  <si>
    <t>59,78</t>
  </si>
  <si>
    <t>73796/3</t>
  </si>
  <si>
    <t>VÁLVULA DE PÉ COM CRIVO Ø 40MM (1.1/2") - FORNECIMENTO E INSTALAÇÃO</t>
  </si>
  <si>
    <t>88,93</t>
  </si>
  <si>
    <t>73796/4</t>
  </si>
  <si>
    <t>VÁLVULA DE PÉ COM CRIVO Ø 50MM (2") - FORNECIMENTO E INSTALAÇÃO</t>
  </si>
  <si>
    <t>120,42</t>
  </si>
  <si>
    <t>73796/5</t>
  </si>
  <si>
    <t>VÁLVULA DE PÉ COM CRIVO Ø 65MM (2.1/2") - FORNECIMENTO E INSTALAÇÃO</t>
  </si>
  <si>
    <t>205,33</t>
  </si>
  <si>
    <t>73796/6</t>
  </si>
  <si>
    <t>VÁLVULA DE PÉ COM CRIVO Ø 80MM (3") - FORNECIMENTO E INSTALAÇÃO</t>
  </si>
  <si>
    <t>258,47</t>
  </si>
  <si>
    <t>73796/7</t>
  </si>
  <si>
    <t>VÁLVULA DE PÉ COM CRIVO Ø 100MM (4") - FORNECIMENTO E INSTALAÇÃO</t>
  </si>
  <si>
    <t>438,30</t>
  </si>
  <si>
    <t>73870/4</t>
  </si>
  <si>
    <t>REGISTRO DE ESFERA EM BRONZE D= 1.1/4" FORNEC E COLOCACAO</t>
  </si>
  <si>
    <t>110,21</t>
  </si>
  <si>
    <t>74091/1</t>
  </si>
  <si>
    <t>VALVULA RETENCAO VERTICAL BRONZE (PN-16) 2.1/2" 200PSI - EXTREMIDADES COM ROSCA - FORNECIMENTO E INSTALACAO</t>
  </si>
  <si>
    <t>180,78</t>
  </si>
  <si>
    <t>74093/1</t>
  </si>
  <si>
    <t>VALVULA PE COM CRIVO BRONZE 1.1/4" - FORNECIMENTO E INSTALACAO</t>
  </si>
  <si>
    <t>80,37</t>
  </si>
  <si>
    <t>74169/1</t>
  </si>
  <si>
    <t>REGISTRO/VALVULA GLOBO ANGULAR 45 GRAUS EM LATAO PARA HIDRANTES DE INCÊNDIO PREDIAL DN 2.1/2, COM VOLANTE, CLASSE DE PRESSAO DE ATE 200 PSI - FORNECIMENTO E INSTALACAO</t>
  </si>
  <si>
    <t>173,41</t>
  </si>
  <si>
    <t>85117</t>
  </si>
  <si>
    <t>VALVULA DE RETENCAO VERTICAL BRONZE (PN-16) 1/2" 200 PSI - EXTREMIDADE COM ROSCA - FORNECIMENTO E INSTALACAO</t>
  </si>
  <si>
    <t>37,97</t>
  </si>
  <si>
    <t>89349</t>
  </si>
  <si>
    <t>REGISTRO DE PRESSÃO BRUTO, LATÃO, ROSCÁVEL, 1/2", FORNECIDO E INSTALADO EM RAMAL DE ÁGUA. AF_12/2014</t>
  </si>
  <si>
    <t>25,62</t>
  </si>
  <si>
    <t>89351</t>
  </si>
  <si>
    <t>REGISTRO DE PRESSÃO BRUTO, ROSCÁVEL, 3/4", FORNECIDO E INSTALADO EM RAMAL DE ÁGUA. AF_12/2014</t>
  </si>
  <si>
    <t>89352</t>
  </si>
  <si>
    <t>REGISTRO DE GAVETA BRUTO, LATÃO, ROSCÁVEL, 1/2", FORNECIDO E INSTALADO EM RAMAL DE ÁGUA. AF_12/2014</t>
  </si>
  <si>
    <t>89353</t>
  </si>
  <si>
    <t>REGISTRO DE GAVETA BRUTO, LATÃO, ROSCÁVEL, 3/4", FORNECIDO E INSTALADO EM RAMAL DE ÁGUA. AF_12/2014</t>
  </si>
  <si>
    <t>89354</t>
  </si>
  <si>
    <t>MISTURADOR MONOCOMANDO PARA CHUVEIRO, BASE BRUTA E ACABAMENTO CROMADO, FORNECIDO E INSTALADO EM RAMAL DE ÁGUA. AF_12/2014</t>
  </si>
  <si>
    <t>181,16</t>
  </si>
  <si>
    <t>89969</t>
  </si>
  <si>
    <t>KIT DE REGISTRO DE PRESSÃO BRUTO DE LATÃO ½", INCLUSIVE CONEXÕES,  ROSCÁVEL, INSTALADO EM RAMAL DE ÁGUA FRIA - FORNECIMENTO E INSTALAÇÃO. AF_12/2014</t>
  </si>
  <si>
    <t>35,95</t>
  </si>
  <si>
    <t>89970</t>
  </si>
  <si>
    <t>KIT DE REGISTRO DE PRESSÃO BRUTO DE LATÃO ¾", INCLUSIVE CONEXÕES, ROSCÁVEL, INSTALADO EM RAMAL DE ÁGUA FRIA - FORNECIMENTO E INSTALAÇÃO. AF_12/2014</t>
  </si>
  <si>
    <t>89971</t>
  </si>
  <si>
    <t>KIT DE REGISTRO DE GAVETA BRUTO DE LATÃO ½", INCLUSIVE CONEXÕES, ROSCÁVEL, INSTALADO EM RAMAL DE ÁGUA FRIA - FORNECIMENTO E INSTALAÇÃO. AF_12/2014</t>
  </si>
  <si>
    <t>42,07</t>
  </si>
  <si>
    <t>89972</t>
  </si>
  <si>
    <t>KIT DE REGISTRO DE GAVETA BRUTO DE LATÃO ¾", INCLUSIVE CONEXÕES, ROSCÁVEL, INSTALADO EM RAMAL DE ÁGUA FRIA - FORNECIMENTO E INSTALAÇÃO. AF_12/2014</t>
  </si>
  <si>
    <t>44,93</t>
  </si>
  <si>
    <t>89973</t>
  </si>
  <si>
    <t>KIT DE MISTURADOR BASE BRUTA DE LATÃO ¾" MONOCOMANDO PARA CHUVEIRO, INCLUSIVE CONEXÕES, INSTALADO EM RAMAL DE ÁGUA - FORNECIMENTO E INSTALAÇÃO. AF_12/2014</t>
  </si>
  <si>
    <t>333,71</t>
  </si>
  <si>
    <t>89974</t>
  </si>
  <si>
    <t>KIT DE TÊ MISTURADOR EM CPVC ¾" COM DUPLO COMANDO PARA CHUVEIRO, INCLUSIVE CONEXÕES, INSTALADO EM RAMAL DE ÁGUA - FORNECIMENTO E INSTALAÇÃO. AF_12/2014</t>
  </si>
  <si>
    <t>222,99</t>
  </si>
  <si>
    <t>89984</t>
  </si>
  <si>
    <t>REGISTRO DE PRESSÃO BRUTO, LATÃO, ROSCÁVEL, 1/2", COM ACABAMENTO E CANOPLA CROMADOS. FORNECIDO E INSTALADO EM RAMAL DE ÁGUA. AF_12/2014</t>
  </si>
  <si>
    <t>68,96</t>
  </si>
  <si>
    <t>89985</t>
  </si>
  <si>
    <t>REGISTRO DE PRESSÃO BRUTO, LATÃO, ROSCÁVEL, 3/4", COM ACABAMENTO E CANOPLA CROMADOS. FORNECIDO E INSTALADO EM RAMAL DE ÁGUA. AF_12/2014</t>
  </si>
  <si>
    <t>70,92</t>
  </si>
  <si>
    <t>89986</t>
  </si>
  <si>
    <t>REGISTRO DE GAVETA BRUTO, LATÃO, ROSCÁVEL, 1/2", COM ACABAMENTO E CANOPLA CROMADOS. FORNECIDO E INSTALADO EM RAMAL DE ÁGUA. AF_12/2014</t>
  </si>
  <si>
    <t>67,30</t>
  </si>
  <si>
    <t>89987</t>
  </si>
  <si>
    <t>REGISTRO DE GAVETA BRUTO, LATÃO, ROSCÁVEL, 3/4", COM ACABAMENTO E CANOPLA CROMADOS. FORNECIDO E INSTALADO EM RAMAL DE ÁGUA. AF_12/2014</t>
  </si>
  <si>
    <t>74,54</t>
  </si>
  <si>
    <t>90371</t>
  </si>
  <si>
    <t>REGISTRO DE ESFERA, PVC, ROSCÁVEL, 3/4", FORNECIDO E INSTALADO EM RAMAL DE ÁGUA. AF_03/2015</t>
  </si>
  <si>
    <t>94489</t>
  </si>
  <si>
    <t>REGISTRO DE ESFERA, PVC, SOLDÁVEL, DN  25 MM, INSTALADO EM RESERVAÇÃO DE ÁGUA DE EDIFICAÇÃO QUE POSSUA RESERVATÓRIO DE FIBRA/FIBROCIMENTO   FORNECIMENTO E INSTALAÇÃO. AF_06/2016</t>
  </si>
  <si>
    <t>94490</t>
  </si>
  <si>
    <t>REGISTRO DE ESFERA, PVC, SOLDÁVEL, DN  32 MM, INSTALADO EM RESERVAÇÃO DE ÁGUA DE EDIFICAÇÃO QUE POSSUA RESERVATÓRIO DE FIBRA/FIBROCIMENTO   FORNECIMENTO E INSTALAÇÃO. AF_06/2016</t>
  </si>
  <si>
    <t>94491</t>
  </si>
  <si>
    <t>REGISTRO DE ESFERA, PVC, SOLDÁVEL, DN  40 MM, INSTALADO EM RESERVAÇÃO DE ÁGUA DE EDIFICAÇÃO QUE POSSUA RESERVATÓRIO DE FIBRA/FIBROCIMENTO   FORNECIMENTO E INSTALAÇÃO. AF_06/2016</t>
  </si>
  <si>
    <t>50,37</t>
  </si>
  <si>
    <t>94492</t>
  </si>
  <si>
    <t>REGISTRO DE ESFERA, PVC, SOLDÁVEL, DN  50 MM, INSTALADO EM RESERVAÇÃO DE ÁGUA DE EDIFICAÇÃO QUE POSSUA RESERVATÓRIO DE FIBRA/FIBROCIMENTO   FORNECIMENTO E INSTALAÇÃO. AF_06/2016</t>
  </si>
  <si>
    <t>51,65</t>
  </si>
  <si>
    <t>94493</t>
  </si>
  <si>
    <t>REGISTRO DE ESFERA, PVC, SOLDÁVEL, DN  60 MM, INSTALADO EM RESERVAÇÃO DE ÁGUA DE EDIFICAÇÃO QUE POSSUA RESERVATÓRIO DE FIBRA/FIBROCIMENTO   FORNECIMENTO E INSTALAÇÃO. AF_06/2016</t>
  </si>
  <si>
    <t>93,51</t>
  </si>
  <si>
    <t>94494</t>
  </si>
  <si>
    <t>REGISTRO DE GAVETA BRUTO, LATÃO, ROSCÁVEL, 3/4, INSTALADO EM RESERVAÇÃO DE ÁGUA DE EDIFICAÇÃO QUE POSSUA RESERVATÓRIO DE FIBRA/FIBROCIMENTO  FORNECIMENTO E INSTALAÇÃO. AF_06/2016</t>
  </si>
  <si>
    <t>57,12</t>
  </si>
  <si>
    <t>94495</t>
  </si>
  <si>
    <t>REGISTRO DE GAVETA BRUTO, LATÃO, ROSCÁVEL, 1, INSTALADO EM RESERVAÇÃO DE ÁGUA DE EDIFICAÇÃO QUE POSSUA RESERVATÓRIO DE FIBRA/FIBROCIMENTO  FORNECIMENTO E INSTALAÇÃO. AF_06/2016</t>
  </si>
  <si>
    <t>72,23</t>
  </si>
  <si>
    <t>94496</t>
  </si>
  <si>
    <t>REGISTRO DE GAVETA BRUTO, LATÃO, ROSCÁVEL, 1 1/4, INSTALADO EM RESERVAÇÃO DE ÁGUA DE EDIFICAÇÃO QUE POSSUA RESERVATÓRIO DE FIBRA/FIBROCIMENTO  FORNECIMENTO E INSTALAÇÃO. AF_06/2016</t>
  </si>
  <si>
    <t>87,83</t>
  </si>
  <si>
    <t>94497</t>
  </si>
  <si>
    <t>REGISTRO DE GAVETA BRUTO, LATÃO, ROSCÁVEL, 1 1/2, INSTALADO EM RESERVAÇÃO DE ÁGUA DE EDIFICAÇÃO QUE POSSUA RESERVATÓRIO DE FIBRA/FIBROCIMENTO  FORNECIMENTO E INSTALAÇÃO. AF_06/2016</t>
  </si>
  <si>
    <t>102,59</t>
  </si>
  <si>
    <t>94498</t>
  </si>
  <si>
    <t>REGISTRO DE GAVETA BRUTO, LATÃO, ROSCÁVEL, 2, INSTALADO EM RESERVAÇÃO DE ÁGUA DE EDIFICAÇÃO QUE POSSUA RESERVATÓRIO DE FIBRA/FIBROCIMENTO  FORNECIMENTO E INSTALAÇÃO. AF_06/2016</t>
  </si>
  <si>
    <t>131,77</t>
  </si>
  <si>
    <t>94499</t>
  </si>
  <si>
    <t>REGISTRO DE GAVETA BRUTO, LATÃO, ROSCÁVEL, 2 1/2, INSTALADO EM RESERVAÇÃO DE ÁGUA DE EDIFICAÇÃO QUE POSSUA RESERVATÓRIO DE FIBRA/FIBROCIMENTO  FORNECIMENTO E INSTALAÇÃO. AF_06/2016</t>
  </si>
  <si>
    <t>237,89</t>
  </si>
  <si>
    <t>94500</t>
  </si>
  <si>
    <t>REGISTRO DE GAVETA BRUTO, LATÃO, ROSCÁVEL, 3, INSTALADO EM RESERVAÇÃO DE ÁGUA DE EDIFICAÇÃO QUE POSSUA RESERVATÓRIO DE FIBRA/FIBROCIMENTO  FORNECIMENTO E INSTALAÇÃO. AF_06/2016</t>
  </si>
  <si>
    <t>282,36</t>
  </si>
  <si>
    <t>94501</t>
  </si>
  <si>
    <t>REGISTRO DE GAVETA BRUTO, LATÃO, ROSCÁVEL, 4, INSTALADO EM RESERVAÇÃO DE ÁGUA DE EDIFICAÇÃO QUE POSSUA RESERVATÓRIO DE FIBRA/FIBROCIMENTO  FORNECIMENTO E INSTALAÇÃO. AF_06/2016</t>
  </si>
  <si>
    <t>551,24</t>
  </si>
  <si>
    <t>94792</t>
  </si>
  <si>
    <t>REGISTRO DE GAVETA BRUTO, LATÃO, ROSCÁVEL, 1, COM ACABAMENTO E CANOPLA CROMADOS, INSTALADO EM RESERVAÇÃO DE ÁGUA DE EDIFICAÇÃO QUE POSSUA RESERVATÓRIO DE FIBRA/FIBROCIMENTO  FORNECIMENTO E INSTALAÇÃO. AF_06/2016</t>
  </si>
  <si>
    <t>109,01</t>
  </si>
  <si>
    <t>94793</t>
  </si>
  <si>
    <t>REGISTRO DE GAVETA BRUTO, LATÃO, ROSCÁVEL, 1 1/4, COM ACABAMENTO E CANOPLA CROMADOS, INSTALADO EM RESERVAÇÃO DE ÁGUA DE EDIFICAÇÃO QUE POSSUA RESERVATÓRIO DE FIBRA/FIBROCIMENTO  FORNECIMENTO E INSTALAÇÃO. AF_06/2016</t>
  </si>
  <si>
    <t>140,10</t>
  </si>
  <si>
    <t>94794</t>
  </si>
  <si>
    <t>REGISTRO DE GAVETA BRUTO, LATÃO, ROSCÁVEL, 1 1/2, COM ACABAMENTO E CANOPLA CROMADOS, INSTALADO EM RESERVAÇÃO DE ÁGUA DE EDIFICAÇÃO QUE POSSUA RESERVATÓRIO DE FIBRA/FIBROCIMENTO  FORNECIMENTO E INSTALAÇÃO. AF_06/2016</t>
  </si>
  <si>
    <t>145,09</t>
  </si>
  <si>
    <t>94795</t>
  </si>
  <si>
    <t>TORNEIRA DE BÓIA REAL, ROSCÁVEL, 1/2", FORNECIDA E INSTALADA EM RESERVAÇÃO DE ÁGUA. AF_06/2016</t>
  </si>
  <si>
    <t>42,74</t>
  </si>
  <si>
    <t>94796</t>
  </si>
  <si>
    <t>TORNEIRA DE BÓIA REAL, ROSCÁVEL, 3/4", FORNECIDA E INSTALADA EM RESERVAÇÃO DE ÁGUA. AF_06/2016</t>
  </si>
  <si>
    <t>52,56</t>
  </si>
  <si>
    <t>94797</t>
  </si>
  <si>
    <t>TORNEIRA DE BÓIA REAL, ROSCÁVEL, 1", FORNECIDA E INSTALADA EM RESERVAÇÃO DE ÁGUA. AF_06/2016</t>
  </si>
  <si>
    <t>49,28</t>
  </si>
  <si>
    <t>94798</t>
  </si>
  <si>
    <t>TORNEIRA DE BÓIA REAL, ROSCÁVEL, 1 1/4", FORNECIDA E INSTALADA EM RESERVAÇÃO DE ÁGUA. AF_06/2016</t>
  </si>
  <si>
    <t>107,15</t>
  </si>
  <si>
    <t>94799</t>
  </si>
  <si>
    <t>TORNEIRA DE BÓIA REAL, ROSCÁVEL, 1 1/2", FORNECIDA E INSTALADA EM RESERVAÇÃO DE ÁGUA. AF_06/2016</t>
  </si>
  <si>
    <t>103,89</t>
  </si>
  <si>
    <t>94800</t>
  </si>
  <si>
    <t>TORNEIRA DE BÓIA REAL, ROSCÁVEL, 2", FORNECIDA E INSTALADA EM RESERVAÇÃO DE ÁGUA. AF_06/2016</t>
  </si>
  <si>
    <t>177,06</t>
  </si>
  <si>
    <t>95248</t>
  </si>
  <si>
    <t>VÁLVULA DE ESFERA BRUTA, BRONZE, ROSCÁVEL, 1/2  , INSTALADO EM RESERVAÇÃO DE ÁGUA DE EDIFICAÇÃO QUE POSSUA RESERVATÓRIO DE FIBRA/FIBROCIMENTO - FORNECIMENTO E INSTALAÇÃO. AF_06/2016</t>
  </si>
  <si>
    <t>68,12</t>
  </si>
  <si>
    <t>95249</t>
  </si>
  <si>
    <t>VÁLVULA DE ESFERA BRUTA, BRONZE, ROSCÁVEL, 3/4'', INSTALADO EM RESERVAÇÃO DE ÁGUA DE EDIFICAÇÃO QUE POSSUA RESERVATÓRIO DE FIBRA/FIBROCIMENTO - FORNECIMENTO E INSTALAÇÃO. AF_06/2016</t>
  </si>
  <si>
    <t>73,85</t>
  </si>
  <si>
    <t>95250</t>
  </si>
  <si>
    <t>VÁLVULA DE ESFERA BRUTA, BRONZE, ROSCÁVEL, 1'', INSTALADO EM RESERVAÇÃO DE ÁGUA DE EDIFICAÇÃO QUE POSSUA RESERVATÓRIO DE FIBRA/FIBROCIMENTO -   FORNECIMENTO E INSTALAÇÃO. AF_06/2016</t>
  </si>
  <si>
    <t>88,85</t>
  </si>
  <si>
    <t>95251</t>
  </si>
  <si>
    <t>VÁLVULA DE ESFERA BRUTA, BRONZE, ROSCÁVEL, 1 1/4'', INSTALADO EM RESERVAÇÃO DE ÁGUA DE EDIFICAÇÃO QUE POSSUA RESERVATÓRIO DE FIBRA/FIBROCIMENTO -   FORNECIMENTO E INSTALAÇÃO. AF_06/2016</t>
  </si>
  <si>
    <t>117,86</t>
  </si>
  <si>
    <t>95252</t>
  </si>
  <si>
    <t>VÁLVULA DE ESFERA BRUTA, BRONZE, ROSCÁVEL, 1 1/2'', INSTALADO EM RESERVAÇÃO DE ÁGUA DE EDIFICAÇÃO QUE POSSUA RESERVATÓRIO DE FIBRA/FIBROCIMENTO -   FORNECIMENTO E INSTALAÇÃO. AF_06/2016</t>
  </si>
  <si>
    <t>135,54</t>
  </si>
  <si>
    <t>95253</t>
  </si>
  <si>
    <t>VÁLVULA DE ESFERA BRUTA, BRONZE, ROSCÁVEL, 2'', INSTALADO EM RESERVAÇÃO DE ÁGUA DE EDIFICAÇÃO QUE POSSUA RESERVATÓRIO DE FIBRA/FIBROCIMENTO - FORNECIMENTO E INSTALAÇÃO. AF_06/2016</t>
  </si>
  <si>
    <t>193,16</t>
  </si>
  <si>
    <t>95634</t>
  </si>
  <si>
    <t>KIT CAVALETE PARA MEDIÇÃO DE ÁGUA - ENTRADA PRINCIPAL, EM PVC SOLDÁVEL DN 20 (½ )   FORNECIMENTO E INSTALAÇÃO (EXCLUSIVE HIDRÔMETRO). AF_11/2016</t>
  </si>
  <si>
    <t>99,11</t>
  </si>
  <si>
    <t>95635</t>
  </si>
  <si>
    <t>KIT CAVALETE PARA MEDIÇÃO DE ÁGUA - ENTRADA PRINCIPAL, EM PVC SOLDÁVEL DN 25 (¾ )   FORNECIMENTO E INSTALAÇÃO (EXCLUSIVE HIDRÔMETRO). AF_11/2016</t>
  </si>
  <si>
    <t>107,67</t>
  </si>
  <si>
    <t>95637</t>
  </si>
  <si>
    <t>KIT CAVALETE PARA MEDIÇÃO DE ÁGUA - ENTRADA PRINCIPAL, EM AÇO GALVANIZADO DN 32 (1 ¼)  FORNECIMENTO E INSTALAÇÃO (EXCLUSIVE HIDRÔMETRO). AF_11/2016</t>
  </si>
  <si>
    <t>398,66</t>
  </si>
  <si>
    <t>95638</t>
  </si>
  <si>
    <t>KIT CAVALETE PARA MEDIÇÃO DE ÁGUA - ENTRADA PRINCIPAL, EM AÇO GALVANIZADO DN 40 (1 ½)  FORNECIMENTO E INSTALAÇÃO (EXCLUSIVE HIDRÔMETRO). AF_11/2016</t>
  </si>
  <si>
    <t>481,18</t>
  </si>
  <si>
    <t>95639</t>
  </si>
  <si>
    <t>KIT CAVALETE PARA MEDIÇÃO DE ÁGUA - ENTRADA PRINCIPAL, EM AÇO GALVANIZADO DN 50 (2)  FORNECIMENTO E INSTALAÇÃO (EXCLUSIVE HIDRÔMETRO). AF_11/2016</t>
  </si>
  <si>
    <t>596,06</t>
  </si>
  <si>
    <t>95641</t>
  </si>
  <si>
    <t>KIT CAVALETE PARA MEDIÇÃO DE ÁGUA - ENTRADA INDIVIDUALIZADA, EM PVC DN 25 (¾), PARA 2 MEDIDORES  FORNECIMENTO E INSTALAÇÃO (EXCLUSIVE HIDRÔMETRO). AF_11/2016</t>
  </si>
  <si>
    <t>224,09</t>
  </si>
  <si>
    <t>95642</t>
  </si>
  <si>
    <t>KIT CAVALETE PARA MEDIÇÃO DE ÁGUA - ENTRADA INDIVIDUALIZADA, EM PVC DN 25 (¾), PARA 3 MEDIDORES  FORNECIMENTO E INSTALAÇÃO (EXCLUSIVE HIDRÔMETRO). AF_11/2016</t>
  </si>
  <si>
    <t>331,30</t>
  </si>
  <si>
    <t>95643</t>
  </si>
  <si>
    <t>KIT CAVALETE PARA MEDIÇÃO DE ÁGUA - ENTRADA INDIVIDUALIZADA, EM PVC DN 25 (¾), PARA 4 MEDIDORES  FORNECIMENTO E INSTALAÇÃO (EXCLUSIVE HIDRÔMETRO). AF_11/2016</t>
  </si>
  <si>
    <t>433,50</t>
  </si>
  <si>
    <t>95644</t>
  </si>
  <si>
    <t>KIT CAVALETE PARA MEDIÇÃO DE ÁGUA - ENTRADA INDIVIDUALIZADA, EM PVC DN 32 (1), PARA 1 MEDIDOR  FORNECIMENTO E INSTALAÇÃO (EXCLUSIVE HIDRÔMETRO). AF_11/2016</t>
  </si>
  <si>
    <t>161,15</t>
  </si>
  <si>
    <t>95645</t>
  </si>
  <si>
    <t>KIT CAVALETE PARA MEDIÇÃO DE ÁGUA - ENTRADA INDIVIDUALIZADA, EM PVC DN 32 (1), PARA 2 MEDIDORES  FORNECIMENTO E INSTALAÇÃO (EXCLUSIVE HIDRÔMETRO). AF_11/2016</t>
  </si>
  <si>
    <t>295,11</t>
  </si>
  <si>
    <t>95646</t>
  </si>
  <si>
    <t>KIT CAVALETE PARA MEDIÇÃO DE ÁGUA - ENTRADA INDIVIDUALIZADA, EM PVC DN 32 (1), PARA 3 MEDIDORES  FORNECIMENTO E INSTALAÇÃO (EXCLUSIVE HIDRÔMETRO). AF_11/2016</t>
  </si>
  <si>
    <t>439,48</t>
  </si>
  <si>
    <t>95647</t>
  </si>
  <si>
    <t>KIT CAVALETE PARA MEDIÇÃO DE ÁGUA - ENTRADA INDIVIDUALIZADA, EM PVC DN 32 (1), PARA 4 MEDIDORES  FORNECIMENTO E INSTALAÇÃO (EXCLUSIVE HIDRÔMETRO). AF_11/2016</t>
  </si>
  <si>
    <t>576,41</t>
  </si>
  <si>
    <t>95673</t>
  </si>
  <si>
    <t>HIDRÔMETRO DN 20 (½), 1,5 M³/H  FORNECIMENTO E INSTALAÇÃO. AF_11/2016</t>
  </si>
  <si>
    <t>98,26</t>
  </si>
  <si>
    <t>95674</t>
  </si>
  <si>
    <t>HIDRÔMETRO DN 20 (½), 3,0 M³/H  FORNECIMENTO E INSTALAÇÃO. AF_11/2016</t>
  </si>
  <si>
    <t>104,14</t>
  </si>
  <si>
    <t>95675</t>
  </si>
  <si>
    <t>HIDRÔMETRO DN 25 (¾ ), 5,0 M³/H FORNECIMENTO E INSTALAÇÃO. AF_11/2016</t>
  </si>
  <si>
    <t>127,02</t>
  </si>
  <si>
    <t>95676</t>
  </si>
  <si>
    <t>CAIXA EM CONCRETO PRÉ-MOLDADO PARA ABRIGO DE HIDRÔMETRO COM DN 20 (½)  FORNECIMENTO E INSTALAÇÃO. AF_11/2016</t>
  </si>
  <si>
    <t>61,31</t>
  </si>
  <si>
    <t>72285</t>
  </si>
  <si>
    <t>CAIXA DE AREIA 40X40X40CM EM ALVENARIA - EXECUÇÃO</t>
  </si>
  <si>
    <t>72286</t>
  </si>
  <si>
    <t>CAIXA DE AREIA 60X60X60CM EM ALVENARIA - EXECUÇÃO</t>
  </si>
  <si>
    <t>159,53</t>
  </si>
  <si>
    <t>90436</t>
  </si>
  <si>
    <t>FURO EM ALVENARIA PARA DIÂMETROS MENORES OU IGUAIS A 40 MM. AF_05/2015</t>
  </si>
  <si>
    <t>90437</t>
  </si>
  <si>
    <t>FURO EM ALVENARIA PARA DIÂMETROS MAIORES QUE 40 MM E MENORES OU IGUAIS A 75 MM. AF_05/2015</t>
  </si>
  <si>
    <t>29,87</t>
  </si>
  <si>
    <t>90438</t>
  </si>
  <si>
    <t>FURO EM ALVENARIA PARA DIÂMETROS MAIORES QUE 75 MM. AF_05/2015</t>
  </si>
  <si>
    <t>42,81</t>
  </si>
  <si>
    <t>90439</t>
  </si>
  <si>
    <t>FURO EM CONCRETO PARA DIÂMETROS MENORES OU IGUAIS A 40 MM. AF_05/2015</t>
  </si>
  <si>
    <t>90440</t>
  </si>
  <si>
    <t>FURO EM CONCRETO PARA DIÂMETROS MAIORES QUE 40 MM E MENORES OU IGUAIS A 75 MM. AF_05/2015</t>
  </si>
  <si>
    <t>80,81</t>
  </si>
  <si>
    <t>90441</t>
  </si>
  <si>
    <t>FURO EM CONCRETO PARA DIÂMETROS MAIORES QUE 75 MM. AF_05/2015</t>
  </si>
  <si>
    <t>103,22</t>
  </si>
  <si>
    <t>90443</t>
  </si>
  <si>
    <t>RASGO EM ALVENARIA PARA RAMAIS/ DISTRIBUIÇÃO COM DIAMETROS MENORES OU IGUAIS A 40 MM. AF_05/2015</t>
  </si>
  <si>
    <t>11,17</t>
  </si>
  <si>
    <t>90444</t>
  </si>
  <si>
    <t>RASGO EM CONTRAPISO PARA RAMAIS/ DISTRIBUIÇÃO COM DIÂMETROS MENORES OU IGUAIS A 40 MM. AF_05/2015</t>
  </si>
  <si>
    <t>21,64</t>
  </si>
  <si>
    <t>90445</t>
  </si>
  <si>
    <t>RASGO EM CONTRAPISO PARA RAMAIS/ DISTRIBUIÇÃO COM DIÂMETROS MAIORES QUE 40 MM E MENORES OU IGUAIS A 75 MM. AF_05/2015</t>
  </si>
  <si>
    <t>23,10</t>
  </si>
  <si>
    <t>90446</t>
  </si>
  <si>
    <t>RASGO EM CONTRAPISO PARA RAMAIS/ DISTRIBUIÇÃO COM DIÂMETROS MAIORES QUE 75 MM. AF_05/2015</t>
  </si>
  <si>
    <t>90447</t>
  </si>
  <si>
    <t>RASGO EM ALVENARIA PARA ELETRODUTOS COM DIAMETROS MENORES OU IGUAIS A 40 MM. AF_05/2015</t>
  </si>
  <si>
    <t>90451</t>
  </si>
  <si>
    <t>PASSANTE TIPO PEÇA EM POLIESTIRENO PARA ABERTURA PARA PASSAGEM DE 1 TUBO, FIXADO EM LAJE. AF_05/2015</t>
  </si>
  <si>
    <t>90452</t>
  </si>
  <si>
    <t>PASSANTE TIPO PEÇA EM POLIESTIRENO PARA ABERTURA PARA PASSAGEM DE MAIS DE 1 TUBO, FIXADO EM LAJE. AF_05/2015</t>
  </si>
  <si>
    <t>90453</t>
  </si>
  <si>
    <t>PASSANTE TIPO TUBO DE DIÂMETRO MENOR OU IGUAL A 40 MM, FIXADO EM LAJE. AF_05/2015</t>
  </si>
  <si>
    <t>2,23</t>
  </si>
  <si>
    <t>90454</t>
  </si>
  <si>
    <t>PASSANTE TIPO TUBO DE DIÂMETRO MAIORES QUE 40 MM E MENORES OU IGUAIS A 75 MM, FIXADO EM LAJE. AF_05/2015</t>
  </si>
  <si>
    <t>90455</t>
  </si>
  <si>
    <t>PASSANTE TIPO TUBO DE DIÂMETRO MAIOR QUE 75 MM, FIXADO EM LAJE. AF_05/2015</t>
  </si>
  <si>
    <t>90456</t>
  </si>
  <si>
    <t>QUEBRA EM ALVENARIA PARA INSTALAÇÃO DE CAIXA DE TOMADA (4X4 OU 4X2). AF_05/2015</t>
  </si>
  <si>
    <t>90457</t>
  </si>
  <si>
    <t>QUEBRA EM ALVENARIA PARA INSTALAÇÃO DE QUADRO DISTRIBUIÇÃO PEQUENO (19X25 CM). AF_05/2015</t>
  </si>
  <si>
    <t>90458</t>
  </si>
  <si>
    <t>QUEBRA EM ALVENARIA PARA INSTALAÇÃO DE QUADRO DISTRIBUIÇÃO GRANDE (76X40 CM). AF_05/2015</t>
  </si>
  <si>
    <t>23,21</t>
  </si>
  <si>
    <t>90459</t>
  </si>
  <si>
    <t>QUEBRA EM ALVENARIA PARA INSTALAÇÃO DE ABRIGO PARA MANGUEIRAS (90X60 CM). AF_05/2015</t>
  </si>
  <si>
    <t>32,73</t>
  </si>
  <si>
    <t>90466</t>
  </si>
  <si>
    <t>CHUMBAMENTO LINEAR EM ALVENARIA PARA RAMAIS/DISTRIBUIÇÃO COM DIÂMETROS MENORES OU IGUAIS A 40 MM. AF_05/2015</t>
  </si>
  <si>
    <t>10,73</t>
  </si>
  <si>
    <t>90467</t>
  </si>
  <si>
    <t>CHUMBAMENTO LINEAR EM ALVENARIA PARA RAMAIS/DISTRIBUIÇÃO COM DIÂMETROS MAIORES QUE 40 MM E MENORES OU IGUAIS A 75 MM. AF_05/2015</t>
  </si>
  <si>
    <t>90468</t>
  </si>
  <si>
    <t>CHUMBAMENTO LINEAR EM CONTRAPISO PARA RAMAIS/DISTRIBUIÇÃO COM DIÂMETROS MENORES OU IGUAIS A 40 MM. AF_05/2015</t>
  </si>
  <si>
    <t>90469</t>
  </si>
  <si>
    <t>CHUMBAMENTO LINEAR EM CONTRAPISO PARA RAMAIS/DISTRIBUIÇÃO COM DIÂMETROS MAIORES QUE 40 MM E MENORES OU IGUAIS A 75 MM. AF_05/2015</t>
  </si>
  <si>
    <t>90470</t>
  </si>
  <si>
    <t>CHUMBAMENTO LINEAR EM CONTRAPISO PARA RAMAIS/DISTRIBUIÇÃO COM DIÂMETROS MAIORES QUE 75 MM. AF_05/2015</t>
  </si>
  <si>
    <t>9,64</t>
  </si>
  <si>
    <t>2,12</t>
  </si>
  <si>
    <t>91188</t>
  </si>
  <si>
    <t>CHUMBAMENTO PONTUAL DE ABERTURA EM LAJE COM PASSAGEM DE 1 TUBO DE DIAMETRO EQUIVALENTE IGUAL À  50 MM. AF_05/2015</t>
  </si>
  <si>
    <t>5,51</t>
  </si>
  <si>
    <t>91189</t>
  </si>
  <si>
    <t>CHUMBAMENTO PONTUAL DE ABERTURA EM LAJE COM PASSAGEM DE MAIS DE 1 TUBO DE  DIAMETRO EQUIVALENTE IGUAL À  50 MM. AF_05/2015</t>
  </si>
  <si>
    <t>32,95</t>
  </si>
  <si>
    <t>91190</t>
  </si>
  <si>
    <t>CHUMBAMENTO PONTUAL EM PASSAGEM DE TUBO COM DIÂMETRO MENOR OU IGUAL A 40 MM. AF_05/2015</t>
  </si>
  <si>
    <t>4,18</t>
  </si>
  <si>
    <t>91191</t>
  </si>
  <si>
    <t>CHUMBAMENTO PONTUAL EM PASSAGEM DE TUBO COM DIÂMETROS ENTRE 40 MM E 75 MM. AF_05/2015</t>
  </si>
  <si>
    <t>91192</t>
  </si>
  <si>
    <t>CHUMBAMENTO PONTUAL EM PASSAGEM DE TUBO COM DIÂMETRO MAIOR QUE 75 MM. AF_05/2015</t>
  </si>
  <si>
    <t>91222</t>
  </si>
  <si>
    <t>RASGO EM ALVENARIA PARA RAMAIS/ DISTRIBUIÇÃO COM DIÂMETROS MAIORES QUE 40 MM E MENORES OU IGUAIS A 75 MM. AF_05/2015</t>
  </si>
  <si>
    <t>0,33</t>
  </si>
  <si>
    <t>10,20</t>
  </si>
  <si>
    <t>9,98</t>
  </si>
  <si>
    <t>96523</t>
  </si>
  <si>
    <t>ESCAVAÇÃO MANUAL PARA BLOCO DE COROAMENTO OU SAPATA, COM PREVISÃO DE FÔRMA. AF_06/2017</t>
  </si>
  <si>
    <t>76,97</t>
  </si>
  <si>
    <t>12,61</t>
  </si>
  <si>
    <t>11,09</t>
  </si>
  <si>
    <t>17,57</t>
  </si>
  <si>
    <t>67,33</t>
  </si>
  <si>
    <t>5,43</t>
  </si>
  <si>
    <t>55835</t>
  </si>
  <si>
    <t>REATERRO INTERNO (EDIFICACOES) COMPACTADO MANUALMENTE</t>
  </si>
  <si>
    <t>60,13</t>
  </si>
  <si>
    <t>73964/6</t>
  </si>
  <si>
    <t>REATERRO DE VALA COM COMPACTAÇÃO MANUAL</t>
  </si>
  <si>
    <t>51,54</t>
  </si>
  <si>
    <t>72838</t>
  </si>
  <si>
    <t>TRANSPORTE COMERCIAL COM CAMINHAO CARROCERIA 9 T, RODOVIA EM LEITO NATURAL</t>
  </si>
  <si>
    <t>TXKM</t>
  </si>
  <si>
    <t>72839</t>
  </si>
  <si>
    <t>TRANSPORTE COMERCIAL COM CAMINHAO CARROCERIA 9 T, RODOVIA COM REVESTIMENTO PRIMARIO</t>
  </si>
  <si>
    <t>72840</t>
  </si>
  <si>
    <t>TRANSPORTE COMERCIAL COM CAMINHAO CARROCERIA 9 T, RODOVIA PAVIMENTADA</t>
  </si>
  <si>
    <t>72841</t>
  </si>
  <si>
    <t>TRANSPORTE COMERCIAL COM CAMINHAO BASCULANTE 6 M3, RODOVIA EM LEITO NATURAL</t>
  </si>
  <si>
    <t>1,03</t>
  </si>
  <si>
    <t>72842</t>
  </si>
  <si>
    <t>TRANSPORTE COMERCIAL COM CAMINHAO BASCULANTE 6 M3, RODOVIA COM REVESTIMENTO PRIMARIO</t>
  </si>
  <si>
    <t>72843</t>
  </si>
  <si>
    <t>TRANSPORTE COMERCIAL COM CAMINHAO BASCULANTE 6 M3, RODOVIA PAVIMENTADA</t>
  </si>
  <si>
    <t>72844</t>
  </si>
  <si>
    <t>CARGA, MANOBRAS E DESCARGA DE AREIA, BRITA, PEDRA DE MAO E SOLOS COM CAMINHAO BASCULANTE 6 M3 (DESCARGA LIVRE)</t>
  </si>
  <si>
    <t>T</t>
  </si>
  <si>
    <t>72845</t>
  </si>
  <si>
    <t>CARGA, MANOBRAS E DESCARGA DE BRITA PARA TRATAMENTOS SUPERFICIAIS, COM CAMINHAO BASCULANTE 6 M3</t>
  </si>
  <si>
    <t>72846</t>
  </si>
  <si>
    <t>CARGA, MANOBRAS E DESCARGA DE MISTURA BETUMINOSA A QUENTE, COM CAMINHAO BASCULANTE 6 M3</t>
  </si>
  <si>
    <t>3,56</t>
  </si>
  <si>
    <t>72847</t>
  </si>
  <si>
    <t>CARGA, MANOBRAS E DESCARGA DE MISTURA BETUMINOSA A FRIO, COM CAMINHAO BASCULANTE 6 M3</t>
  </si>
  <si>
    <t>7,69</t>
  </si>
  <si>
    <t>72848</t>
  </si>
  <si>
    <t>CARGA, MANOBRAS E DESCARGA DE BRITA PARA BASE DE MACADAME, COM CAMINHAO BASCULANTE 6 M3</t>
  </si>
  <si>
    <t>72849</t>
  </si>
  <si>
    <t>CARGA, MANOBRAS E DESCARGA DE MISTURAS DE SOLOS E AGREGADOS (BASES ESTABILIZADAS EM USINA) COM CAMINHAO BASCULANTE 6 M3</t>
  </si>
  <si>
    <t>2,46</t>
  </si>
  <si>
    <t>72850</t>
  </si>
  <si>
    <t>CARGA, MANOBRAS E DESCARGA DE MATERIAIS DIVERSOS, COM CAMINHAO CARROCERIA 9T (CARGA E DESCARGA MANUAIS)</t>
  </si>
  <si>
    <t>10,45</t>
  </si>
  <si>
    <t>72882</t>
  </si>
  <si>
    <t>M3XKM</t>
  </si>
  <si>
    <t>1,24</t>
  </si>
  <si>
    <t>72883</t>
  </si>
  <si>
    <t>72884</t>
  </si>
  <si>
    <t>72885</t>
  </si>
  <si>
    <t>1,53</t>
  </si>
  <si>
    <t>72886</t>
  </si>
  <si>
    <t>1,23</t>
  </si>
  <si>
    <t>72887</t>
  </si>
  <si>
    <t>72888</t>
  </si>
  <si>
    <t>72890</t>
  </si>
  <si>
    <t>CARGA, MANOBRAS E DESCARGA DE BRITA PARA TRATAMENTOS SUPERFICIAIS, COM CAMINHAO BASCULANTE 6 M3, DESCARGA EM DISTRIBUIDOR</t>
  </si>
  <si>
    <t>72891</t>
  </si>
  <si>
    <t>CARGA, MANOBRAS E DESCARGA DE MISTURA BETUMINOSA A QUENTE, COM CAMINHAO BASCULANTE 6 M3, DESCARGA EM VIBRO-ACABADORA</t>
  </si>
  <si>
    <t>5,35</t>
  </si>
  <si>
    <t>72892</t>
  </si>
  <si>
    <t>CARGA, MANOBRAS E DESCARGA DE DE MISTURA BETUMINOSA A FRIO, COM CAMINHAO BASCULANTE 6 M3, DESCARGA EM VIBRO-ACABADORA</t>
  </si>
  <si>
    <t>11,53</t>
  </si>
  <si>
    <t>72893</t>
  </si>
  <si>
    <t>CARGA, MANOBRAS E DESCARGA DE BRITA PARA BASE DE MACADAME, COM CAMINHAO BASCULANTE 6 M3, DESCARGA EM DISTRIBUIDOR</t>
  </si>
  <si>
    <t>72894</t>
  </si>
  <si>
    <t>CARGA, MANOBRAS E DESCARGA DE MISTURAS DE SOLOS E AGREGADOS, COM CAMINHAO BASCULANTE 6 M3, DESCARGA EM DISTRIBUIDOR</t>
  </si>
  <si>
    <t>72895</t>
  </si>
  <si>
    <t>CARGA, MANOBRAS E DESCARGA DE MATERIAIS DIVERSOS, COM CAMINHAO BASCULANTE 6M3 (CARGA E DESCARGA MANUAIS)</t>
  </si>
  <si>
    <t>72897</t>
  </si>
  <si>
    <t>CARGA MANUAL DE ENTULHO EM CAMINHAO BASCULANTE 6 M3</t>
  </si>
  <si>
    <t>72898</t>
  </si>
  <si>
    <t>CARGA E DESCARGA MECANIZADAS DE ENTULHO EM CAMINHAO BASCULANTE 6 M3</t>
  </si>
  <si>
    <t>72899</t>
  </si>
  <si>
    <t>TRANSPORTE DE ENTULHO COM CAMINHÃO BASCULANTE 6 M3, RODOVIA PAVIMENTADA, DMT ATE 0,5 KM</t>
  </si>
  <si>
    <t>5,53</t>
  </si>
  <si>
    <t>0,93</t>
  </si>
  <si>
    <t>94097</t>
  </si>
  <si>
    <t>PREPARO DE FUNDO DE VALA COM LARGURA MENOR QUE 1,5 M, EM LOCAL COM NÍVEL BAIXO DE INTERFERÊNCIA. AF_06/2016</t>
  </si>
  <si>
    <t>5,20</t>
  </si>
  <si>
    <t>94102</t>
  </si>
  <si>
    <t>LASTRO DE VALA COM PREPARO DE FUNDO, LARGURA MENOR QUE 1,5 M, COM CAMADA DE AREIA, LANÇAMENTO MANUAL, EM LOCAL COM NÍVEL BAIXO DE INTERFERÊNCIA. AF_06/2016</t>
  </si>
  <si>
    <t>162,14</t>
  </si>
  <si>
    <t>111,54</t>
  </si>
  <si>
    <t>72131</t>
  </si>
  <si>
    <t>ALVENARIA EM TIJOLO CERAMICO MACICO 5X10X20CM 1 VEZ (ESPESSURA 20CM), ASSENTADO COM ARGAMASSA TRACO 1:2:8 (CIMENTO, CAL E AREIA)</t>
  </si>
  <si>
    <t>114,06</t>
  </si>
  <si>
    <t>72132</t>
  </si>
  <si>
    <t>ALVENARIA EM TIJOLO CERAMICO MACICO 5X10X20CM 1/2 VEZ (ESPESSURA 10CM), ASSENTADO COM ARGAMASSA TRACO 1:2:8 (CIMENTO, CAL E AREIA)</t>
  </si>
  <si>
    <t>59,31</t>
  </si>
  <si>
    <t>72133</t>
  </si>
  <si>
    <t>ALVENARIA EM TIJOLO CERAMICO MACICO 5X10X20CM 1 1/2 VEZ (ESPESSURA 30CM), ASSENTADO COM ARGAMASSA TRACO 1:2:8 (CIMENTO, CAL E AREIA)</t>
  </si>
  <si>
    <t>204,34</t>
  </si>
  <si>
    <t>74,68</t>
  </si>
  <si>
    <t>50,62</t>
  </si>
  <si>
    <t>89453</t>
  </si>
  <si>
    <t>ALVENARIA DE BLOCOS DE CONCRETO ESTRUTURAL 14X19X39 CM, (ESPESSURA 14 CM), FBK = 4,5 MPA, PARA PAREDES COM ÁREA LÍQUIDA MENOR QUE 6M², SEM VÃOS, UTILIZANDO PALHETA. AF_12/2014</t>
  </si>
  <si>
    <t>51,96</t>
  </si>
  <si>
    <t>55,69</t>
  </si>
  <si>
    <t>58,17</t>
  </si>
  <si>
    <t>72178</t>
  </si>
  <si>
    <t>RETIRADA DE DIVISORIAS EM CHAPAS DE MADEIRA, COM MONTANTES METALICOS</t>
  </si>
  <si>
    <t>23,44</t>
  </si>
  <si>
    <t>72179</t>
  </si>
  <si>
    <t>RECOLOCACAO DE PLACAS DIVISORIAS DE GRANILITE, CONSIDERANDO REAPROVEITAMENTO DO MATERIAL</t>
  </si>
  <si>
    <t>51,57</t>
  </si>
  <si>
    <t>72180</t>
  </si>
  <si>
    <t>RECOLOCACAO DE DIVISORIAS TIPO CHAPAS OU TABUAS, EXCLUSIVE ENTARUGAMENTO, CONSIDERANDO REAPROVEITAMENTO DO MATERIAL</t>
  </si>
  <si>
    <t>72181</t>
  </si>
  <si>
    <t>RECOLOCACAO DE DIVISORIAS TIPO CHAPAS OU TABUAS, INCLUSIVE ENTARUGAMENTO, CONSIDERANDO REAPROVEITAMENTO DO MATERIAL</t>
  </si>
  <si>
    <t>30,82</t>
  </si>
  <si>
    <t>73774/1</t>
  </si>
  <si>
    <t>DIVISORIA EM MARMORITE ESPESSURA 35MM, CHUMBAMENTO NO PISO E PAREDE COM ARGAMASSA DE CIMENTO E AREIA, POLIMENTO MANUAL, EXCLUSIVE FERRAGENS</t>
  </si>
  <si>
    <t>277,25</t>
  </si>
  <si>
    <t>73909/1</t>
  </si>
  <si>
    <t>DIVISORIA EM MADEIRA COMPENSADA RESINADA ESPESSURA 6MM, ESTRUTURADA EM MADEIRA DE LEI 3"X3"</t>
  </si>
  <si>
    <t>189,99</t>
  </si>
  <si>
    <t>74229/1</t>
  </si>
  <si>
    <t>DIVISORIA EM MARMORE BRANCO POLIDO, ESPESSURA 3 CM, ASSENTADO COM ARGAMASSA TRACO 1:4 (CIMENTO E AREIA), ARREMATE COM CIMENTO BRANCO, EXCLUSIVE FERRAGENS</t>
  </si>
  <si>
    <t>624,15</t>
  </si>
  <si>
    <t>79627</t>
  </si>
  <si>
    <t>DIVISORIA EM GRANITO BRANCO POLIDO, ESP = 3CM, ASSENTADO COM ARGAMASSA TRACO 1:4, ARREMATE EM CIMENTO BRANCO, EXCLUSIVE FERRAGENS</t>
  </si>
  <si>
    <t>629,90</t>
  </si>
  <si>
    <t>96358</t>
  </si>
  <si>
    <t>PAREDE COM PLACAS DE GESSO ACARTONADO (DRYWALL), PARA USO INTERNO, COM DUAS FACES SIMPLES E ESTRUTURA METÁLICA COM GUIAS SIMPLES, SEM VÃOS. AF_06/2017_P</t>
  </si>
  <si>
    <t>63,99</t>
  </si>
  <si>
    <t>96359</t>
  </si>
  <si>
    <t>PAREDE COM PLACAS DE GESSO ACARTONADO (DRYWALL), PARA USO INTERNO, COM DUAS FACES SIMPLES E ESTRUTURA METÁLICA COM GUIAS SIMPLES, COM VÃOS AF_06/2017_P</t>
  </si>
  <si>
    <t>70,37</t>
  </si>
  <si>
    <t>96360</t>
  </si>
  <si>
    <t>PAREDE COM PLACAS DE GESSO ACARTONADO (DRYWALL), PARA USO INTERNO, COM DUAS FACES SIMPLES E ESTRUTURA METÁLICA COM GUIAS DUPLAS, SEM VÃOS. AF_06/2017_P</t>
  </si>
  <si>
    <t>80,85</t>
  </si>
  <si>
    <t>96361</t>
  </si>
  <si>
    <t>PAREDE COM PLACAS DE GESSO ACARTONADO (DRYWALL), PARA USO INTERNO, COM DUAS FACES SIMPLES E ESTRUTURA METÁLICA COM GUIAS DUPLAS, COM VÃOS. AF_06/2017_P</t>
  </si>
  <si>
    <t>93,17</t>
  </si>
  <si>
    <t>96362</t>
  </si>
  <si>
    <t>PAREDE COM PLACAS DE GESSO ACARTONADO (DRYWALL), PARA USO INTERNO, COM UMA FACE SIMPLES E OUTRA FACE DUPLA E ESTRUTURA METÁLICA COM GUIAS SIMPLES, SEM VÃOS. AF_06/2017_P</t>
  </si>
  <si>
    <t>84,07</t>
  </si>
  <si>
    <t>96363</t>
  </si>
  <si>
    <t>PAREDE COM PLACAS DE GESSO ACARTONADO (DRYWALL), PARA USO INTERNO, COM UMA FACE SIMPLES E OUTRA FACE DUPLA E ESTRUTURA METÁLICA COM GUIAS SIMPLES, COM VÃOS. AF_06/2017_P</t>
  </si>
  <si>
    <t>90,75</t>
  </si>
  <si>
    <t>96364</t>
  </si>
  <si>
    <t>PAREDE COM PLACAS DE GESSO ACARTONADO (DRYWALL), PARA USO INTERNO COM UMA FACE SIMPLES E OUTRA FACE DUPLA E ESTRUTURA METÁLICA COM GUIAS DUPLAS, SEM VÃOS. AF_06/2017_P</t>
  </si>
  <si>
    <t>96365</t>
  </si>
  <si>
    <t>PAREDE COM PLACAS DE GESSO ACARTONADO (DRYWALL), PARA USO INTERNO, COM UMA FACE SIMPLES E OUTRA FACE DUPLA E   ESTRUTURA METÁLICA COM GUIAS DUPLAS, COM VÃOS. AF_06/2017_P</t>
  </si>
  <si>
    <t>113,54</t>
  </si>
  <si>
    <t>96366</t>
  </si>
  <si>
    <t>PAREDE COM PLACAS DE GESSO ACARTONADO (DRYWALL), PARA USO INTERNO, COM DUAS FACES DUPLAS E ESTRUTURA METÁLICA COM GUIAS SIMPLES, SEM VÃOS. AF_06/2017_P</t>
  </si>
  <si>
    <t>104,13</t>
  </si>
  <si>
    <t>96367</t>
  </si>
  <si>
    <t>PAREDE COM PLACAS DE GESSO ACARTONADO (DRYWALL), PARA USO INTERNO, COM DUAS FACES DUPLAS E ESTRUTURA METÁLICA COM GUIAS SIMPLES, COM VÃOS. AF_06/2017_P</t>
  </si>
  <si>
    <t>111,11</t>
  </si>
  <si>
    <t>96368</t>
  </si>
  <si>
    <t>PAREDE COM PLACAS DE GESSO ACARTONADO (DRYWALL), PARA USO INTERNO COM DUAS FACES DUPLAS E ESTRUTURA METÁLICA COM GUIAS DUPLAS, SEM VÃOS. AF_06/2017</t>
  </si>
  <si>
    <t>120,97</t>
  </si>
  <si>
    <t>PAREDE COM PLACAS DE GESSO ACARTONADO (DRYWALL), PARA USO INTERNO, COM DUAS FACES DUPLAS E ESTRUTURA METÁLICA COM GUIAS DUPLAS, COM VÃOS. AF_06/2017_P</t>
  </si>
  <si>
    <t>133,91</t>
  </si>
  <si>
    <t>96370</t>
  </si>
  <si>
    <t>PAREDE COM PLACAS DE GESSO ACARTONADO (DRYWALL), PARA USO INTERNO, COM UMA FACE SIMPLES E ESTRUTURA METÁLICA COM GUIAS SIMPLES, SEM VÃOS. AF_06/2017_P</t>
  </si>
  <si>
    <t>40,88</t>
  </si>
  <si>
    <t>96371</t>
  </si>
  <si>
    <t>PAREDE COM PLACAS DE GESSO ACARTONADO (DRYWALL), PARA USO INTERNO, COM UMA FACE SIMPLES E ESTRUTURA METÁLICA COM GUIAS SIMPLES, COM VÃOS. AF_06/2017_P</t>
  </si>
  <si>
    <t>47,08</t>
  </si>
  <si>
    <t>96372</t>
  </si>
  <si>
    <t>INSTALAÇÃO DE ISOLAMENTO COM LÃ DE ROCHA EM PAREDES DRYWALL. AF_06/2017</t>
  </si>
  <si>
    <t>96373</t>
  </si>
  <si>
    <t>INSTALAÇÃO DE REFORÇO METÁLICO EM PAREDE DRYWALL. AF_06/2017</t>
  </si>
  <si>
    <t>6,07</t>
  </si>
  <si>
    <t>96374</t>
  </si>
  <si>
    <t>INSTALAÇÃO DE REFORÇO DE MADEIRA EM PAREDE DRYWALL. AF_06/2017</t>
  </si>
  <si>
    <t>16,84</t>
  </si>
  <si>
    <t>50,76</t>
  </si>
  <si>
    <t>72947</t>
  </si>
  <si>
    <t>SINALIZACAO HORIZONTAL COM TINTA RETRORREFLETIVA A BASE DE RESINA ACRILICA COM MICROESFERAS DE VIDRO</t>
  </si>
  <si>
    <t>73445</t>
  </si>
  <si>
    <t>CAIACAO INT OU EXT SOBRE REVESTIMENTO LISO C/ADOCAO DE FIXADOR COM    COM DUAS DEMAOS</t>
  </si>
  <si>
    <t>73446</t>
  </si>
  <si>
    <t>PINTURA DE SUPERFICIE C/TINTA GRAFITE</t>
  </si>
  <si>
    <t>18,87</t>
  </si>
  <si>
    <t>74133/1</t>
  </si>
  <si>
    <t>EMASSAMENTO COM MASSA A OLEO, UMA DEMAO</t>
  </si>
  <si>
    <t>15,83</t>
  </si>
  <si>
    <t>74133/2</t>
  </si>
  <si>
    <t>EMASSAMENTO COM MASSA A OLEO, DUAS DEMAOS</t>
  </si>
  <si>
    <t>19,79</t>
  </si>
  <si>
    <t>79462</t>
  </si>
  <si>
    <t>EMASSAMENTO COM MASSA EPOXI, 2 DEMAOS</t>
  </si>
  <si>
    <t>48,96</t>
  </si>
  <si>
    <t>79494/1</t>
  </si>
  <si>
    <t>PINTURA DE QUADRO ESCOLAR COM TINTA ESMALTE ACABAMENTO FOSCO, DUAS DEMAOS SOBRE MASSA ACRILICA</t>
  </si>
  <si>
    <t>11,14</t>
  </si>
  <si>
    <t>84651</t>
  </si>
  <si>
    <t>PINTURA COM TINTA IMPERMEAVEL MINERAL EM PO, DUAS DEMAOS</t>
  </si>
  <si>
    <t>88411</t>
  </si>
  <si>
    <t>APLICAÇÃO MANUAL DE FUNDO SELADOR ACRÍLICO EM PANOS COM PRESENÇA DE VÃOS DE EDIFÍCIOS DE MÚLTIPLOS PAVIMENTOS. AF_06/2014</t>
  </si>
  <si>
    <t>88412</t>
  </si>
  <si>
    <t>APLICAÇÃO MANUAL DE FUNDO SELADOR ACRÍLICO EM PANOS CEGOS DE FACHADA (SEM PRESENÇA DE VÃOS) DE EDIFÍCIOS DE MÚLTIPLOS PAVIMENTOS. AF_06/2014</t>
  </si>
  <si>
    <t>88413</t>
  </si>
  <si>
    <t>APLICAÇÃO MANUAL DE FUNDO SELADOR ACRÍLICO EM SUPERFÍCIES EXTERNAS DE SACADA DE EDIFÍCIOS DE MÚLTIPLOS PAVIMENTOS. AF_06/2014</t>
  </si>
  <si>
    <t>88414</t>
  </si>
  <si>
    <t>APLICAÇÃO MANUAL DE FUNDO SELADOR ACRÍLICO EM SUPERFÍCIES INTERNAS DA SACADA DE EDIFÍCIOS DE MÚLTIPLOS PAVIMENTOS. AF_06/2014</t>
  </si>
  <si>
    <t>88415</t>
  </si>
  <si>
    <t>APLICAÇÃO MANUAL DE FUNDO SELADOR ACRÍLICO EM PAREDES EXTERNAS DE CASAS. AF_06/2014</t>
  </si>
  <si>
    <t>2,30</t>
  </si>
  <si>
    <t>88416</t>
  </si>
  <si>
    <t>APLICAÇÃO MANUAL DE PINTURA COM TINTA TEXTURIZADA ACRÍLICA EM PANOS COM PRESENÇA DE VÃOS DE EDIFÍCIOS DE MÚLTIPLOS PAVIMENTOS, UMA COR. AF_06/2014</t>
  </si>
  <si>
    <t>13,32</t>
  </si>
  <si>
    <t>88417</t>
  </si>
  <si>
    <t>APLICAÇÃO MANUAL DE PINTURA COM TINTA TEXTURIZADA ACRÍLICA EM PANOS CEGOS DE FACHADA (SEM PRESENÇA DE VÃOS) DE EDIFÍCIOS DE MÚLTIPLOS PAVIMENTOS, UMA COR. AF_06/2014</t>
  </si>
  <si>
    <t>11,34</t>
  </si>
  <si>
    <t>88420</t>
  </si>
  <si>
    <t>APLICAÇÃO MANUAL DE PINTURA COM TINTA TEXTURIZADA ACRÍLICA EM SUPERFÍCIES EXTERNAS DE SACADA DE EDIFÍCIOS DE MÚLTIPLOS PAVIMENTOS, UMA COR. AF_06/2014</t>
  </si>
  <si>
    <t>17,30</t>
  </si>
  <si>
    <t>88421</t>
  </si>
  <si>
    <t>APLICAÇÃO MANUAL DE PINTURA COM TINTA TEXTURIZADA ACRÍLICA EM SUPERFÍCIES INTERNAS DA SACADA DE EDIFÍCIOS DE MÚLTIPLOS PAVIMENTOS, UMA COR. AF_06/2014</t>
  </si>
  <si>
    <t>88423</t>
  </si>
  <si>
    <t>APLICAÇÃO MANUAL DE PINTURA COM TINTA TEXTURIZADA ACRÍLICA EM PAREDES EXTERNAS DE CASAS, UMA COR. AF_06/2014</t>
  </si>
  <si>
    <t>13,93</t>
  </si>
  <si>
    <t>88424</t>
  </si>
  <si>
    <t>APLICAÇÃO MANUAL DE PINTURA COM TINTA TEXTURIZADA ACRÍLICA EM PANOS COM PRESENÇA DE VÃOS DE EDIFÍCIOS DE MÚLTIPLOS PAVIMENTOS, DUAS CORES. AF_06/2014</t>
  </si>
  <si>
    <t>16,02</t>
  </si>
  <si>
    <t>88426</t>
  </si>
  <si>
    <t>APLICAÇÃO MANUAL DE PINTURA COM TINTA TEXTURIZADA ACRÍLICA EM PANOS CEGOS DE FACHADA (SEM PRESENÇA DE VÃOS) DE EDIFÍCIOS DE MÚLTIPLOS PAVIMENTOS, DUAS CORES. AF_06/2014</t>
  </si>
  <si>
    <t>12,62</t>
  </si>
  <si>
    <t>88428</t>
  </si>
  <si>
    <t>APLICAÇÃO MANUAL DE PINTURA COM TINTA TEXTURIZADA ACRÍLICA EM SUPERFÍCIES EXTERNAS DE SACADA DE EDIFÍCIOS DE MÚLTIPLOS PAVIMENTOS, DUAS CORES. AF_06/2014</t>
  </si>
  <si>
    <t>22,86</t>
  </si>
  <si>
    <t>88429</t>
  </si>
  <si>
    <t>APLICAÇÃO MANUAL DE PINTURA COM TINTA TEXTURIZADA ACRÍLICA EM SUPERFÍCIES INTERNAS DA SACADA DE EDIFÍCIOS DE MÚLTIPLOS PAVIMENTOS, DUAS CORES. AF_06/2014</t>
  </si>
  <si>
    <t>25,05</t>
  </si>
  <si>
    <t>88431</t>
  </si>
  <si>
    <t>APLICAÇÃO MANUAL DE PINTURA COM TINTA TEXTURIZADA ACRÍLICA EM PAREDES EXTERNAS DE CASAS, DUAS CORES. AF_06/2014</t>
  </si>
  <si>
    <t>88432</t>
  </si>
  <si>
    <t>APLICAÇÃO MANUAL DE PINTURA COM TINTA TEXTURIZADA ACRÍLICA EM MOLDURAS DE EPS, PRÉ-FABRICADOS, OU OUTROS. AF_06/2014</t>
  </si>
  <si>
    <t>13,13</t>
  </si>
  <si>
    <t>88482</t>
  </si>
  <si>
    <t>APLICAÇÃO DE FUNDO SELADOR LÁTEX PVA EM TETO, UMA DEMÃO. AF_06/2014</t>
  </si>
  <si>
    <t>88483</t>
  </si>
  <si>
    <t>APLICAÇÃO DE FUNDO SELADOR LÁTEX PVA EM PAREDES, UMA DEMÃO. AF_06/2014</t>
  </si>
  <si>
    <t>2,55</t>
  </si>
  <si>
    <t>88484</t>
  </si>
  <si>
    <t>APLICAÇÃO DE FUNDO SELADOR ACRÍLICO EM TETO, UMA DEMÃO. AF_06/2014</t>
  </si>
  <si>
    <t>88485</t>
  </si>
  <si>
    <t>APLICAÇÃO DE FUNDO SELADOR ACRÍLICO EM PAREDES, UMA DEMÃO. AF_06/2014</t>
  </si>
  <si>
    <t>88486</t>
  </si>
  <si>
    <t>APLICAÇÃO MANUAL DE PINTURA COM TINTA LÁTEX PVA EM TETO, DUAS DEMÃOS. AF_06/2014</t>
  </si>
  <si>
    <t>88487</t>
  </si>
  <si>
    <t>APLICAÇÃO MANUAL DE PINTURA COM TINTA LÁTEX PVA EM PAREDES, DUAS DEMÃOS. AF_06/2014</t>
  </si>
  <si>
    <t>APLICAÇÃO MANUAL DE PINTURA COM TINTA LÁTEX ACRÍLICA EM TETO, DUAS DEMÃOS. AF_06/2014</t>
  </si>
  <si>
    <t>11,81</t>
  </si>
  <si>
    <t>APLICAÇÃO MANUAL DE PINTURA COM TINTA LÁTEX ACRÍLICA EM PAREDES, DUAS DEMÃOS. AF_06/2014</t>
  </si>
  <si>
    <t>88490</t>
  </si>
  <si>
    <t>APLICAÇÃO MECÂNICA DE PINTURA COM TINTA LÁTEX PVA EM TETO, DUAS DEMÃOS. AF_06/2014</t>
  </si>
  <si>
    <t>6,24</t>
  </si>
  <si>
    <t>88491</t>
  </si>
  <si>
    <t>APLICAÇÃO MECÂNICA DE PINTURA COM TINTA LÁTEX PVA EM PAREDES, DUAS DEMÃOS. AF_06/2014</t>
  </si>
  <si>
    <t>88492</t>
  </si>
  <si>
    <t>APLICAÇÃO MECÂNICA DE PINTURA COM TINTA LÁTEX ACRÍLICA EM TETO, DUAS DEMÃOS. AF_06/2014</t>
  </si>
  <si>
    <t>88493</t>
  </si>
  <si>
    <t>APLICAÇÃO MECÂNICA DE PINTURA COM TINTA LÁTEX ACRÍLICA EM PAREDES, DUAS DEMÃOS. AF_06/2014</t>
  </si>
  <si>
    <t>88494</t>
  </si>
  <si>
    <t>APLICAÇÃO E LIXAMENTO DE MASSA LÁTEX EM TETO, UMA DEMÃO. AF_06/2014</t>
  </si>
  <si>
    <t>88495</t>
  </si>
  <si>
    <t>APLICAÇÃO E LIXAMENTO DE MASSA LÁTEX EM PAREDES, UMA DEMÃO. AF_06/2014</t>
  </si>
  <si>
    <t>88496</t>
  </si>
  <si>
    <t>APLICAÇÃO E LIXAMENTO DE MASSA LÁTEX EM TETO, DUAS DEMÃOS. AF_06/2014</t>
  </si>
  <si>
    <t>21,31</t>
  </si>
  <si>
    <t>88497</t>
  </si>
  <si>
    <t>APLICAÇÃO E LIXAMENTO DE MASSA LÁTEX EM PAREDES, DUAS DEMÃOS. AF_06/2014</t>
  </si>
  <si>
    <t>11,63</t>
  </si>
  <si>
    <t>95305</t>
  </si>
  <si>
    <t>TEXTURA ACRÍLICA, APLICAÇÃO MANUAL EM PAREDE, UMA DEMÃO. AF_09/2016</t>
  </si>
  <si>
    <t>10,67</t>
  </si>
  <si>
    <t>95306</t>
  </si>
  <si>
    <t>TEXTURA ACRÍLICA, APLICAÇÃO MANUAL EM TETO, UMA DEMÃO. AF_09/2016</t>
  </si>
  <si>
    <t>12,59</t>
  </si>
  <si>
    <t>95622</t>
  </si>
  <si>
    <t>APLICAÇÃO MANUAL DE TINTA LÁTEX ACRÍLICA EM PANOS COM PRESENÇA DE VÃOS DE EDIFÍCIOS DE MÚLTIPLOS PAVIMENTOS, DUAS DEMÃOS. AF_11/2016</t>
  </si>
  <si>
    <t>10,86</t>
  </si>
  <si>
    <t>95623</t>
  </si>
  <si>
    <t>APLICAÇÃO MANUAL DE TINTA LÁTEX ACRÍLICA EM PANOS SEM PRESENÇA DE VÃOS DE EDIFÍCIOS DE MÚLTIPLOS PAVIMENTOS, DUAS DEMÃOS. AF_11/2016</t>
  </si>
  <si>
    <t>95624</t>
  </si>
  <si>
    <t>APLICAÇÃO MANUAL DE TINTA LÁTEX ACRÍLICA EM SUPERFÍCIES EXTERNAS DE SACADA DE EDIFÍCIOS DE MÚLTIPLOS PAVIMENTOS, DUAS DEMÃOS. AF_11/2016</t>
  </si>
  <si>
    <t>16,33</t>
  </si>
  <si>
    <t>95625</t>
  </si>
  <si>
    <t>APLICAÇÃO MANUAL DE TINTA LÁTEX ACRÍLICA EM SUPERFÍCIES INTERNAS DE SACADA DE EDIFÍCIOS DE MÚLTIPLOS PAVIMENTOS, DUAS DEMÃOS. AF_11/2016</t>
  </si>
  <si>
    <t>18,05</t>
  </si>
  <si>
    <t>95626</t>
  </si>
  <si>
    <t>APLICAÇÃO MANUAL DE TINTA LÁTEX ACRÍLICA EM PAREDE EXTERNAS DE CASAS, DUAS DEMÃOS. AF_11/2016</t>
  </si>
  <si>
    <t>11,73</t>
  </si>
  <si>
    <t>96126</t>
  </si>
  <si>
    <t>APLICAÇÃO MANUAL DE MASSA ACRÍLICA EM PANOS DE FACHADA COM PRESENÇA DE VÃOS, DE EDIFÍCIOS DE MÚLTIPLOS PAVIMENTOS, UMA DEMÃO. AF_05/2017</t>
  </si>
  <si>
    <t>13,94</t>
  </si>
  <si>
    <t>96127</t>
  </si>
  <si>
    <t>APLICAÇÃO MANUAL DE MASSA ACRÍLICA EM PANOS DE FACHADA SEM PRESENÇA DE VÃOS, DE EDIFÍCIOS DE MÚLTIPLOS PAVIMENTOS, UMA DEMÃO. AF_05/2017</t>
  </si>
  <si>
    <t>10,58</t>
  </si>
  <si>
    <t>96128</t>
  </si>
  <si>
    <t>APLICAÇÃO MANUAL DE MASSA ACRÍLICA EM SUPERFÍCIES EXTERNAS DE SACADA DE EDIFÍCIOS DE MÚLTIPLOS PAVIMENTOS, UMA DEMÃO. AF_05/2017</t>
  </si>
  <si>
    <t>20,74</t>
  </si>
  <si>
    <t>96129</t>
  </si>
  <si>
    <t>APLICAÇÃO MANUAL DE MASSA ACRÍLICA EM SUPERFÍCIES INTERNAS DE SACADA DE EDIFÍCIOS DE MÚLTIPLOS PAVIMENTOS, UMA DEMÃO. AF_05/2017</t>
  </si>
  <si>
    <t>96130</t>
  </si>
  <si>
    <t>APLICAÇÃO MANUAL DE MASSA ACRÍLICA EM PAREDES EXTERNAS DE CASAS, UMA DEMÃO. AF_05/2017</t>
  </si>
  <si>
    <t>14,99</t>
  </si>
  <si>
    <t>96131</t>
  </si>
  <si>
    <t>APLICAÇÃO MANUAL DE MASSA ACRÍLICA EM PANOS DE FACHADA COM PRESENÇA DE VÃOS, DE EDIFÍCIOS DE MÚLTIPLOS PAVIMENTOS, DUAS DEMÃOS. AF_05/2017</t>
  </si>
  <si>
    <t>19,24</t>
  </si>
  <si>
    <t>96132</t>
  </si>
  <si>
    <t>APLICAÇÃO MANUAL DE MASSA ACRÍLICA EM PANOS DE FACHADA SEM PRESENÇA DE VÃOS, DE EDIFÍCIOS DE MÚLTIPLOS PAVIMENTOS, DUAS DEMÃOS. AF_05/2017</t>
  </si>
  <si>
    <t>14,77</t>
  </si>
  <si>
    <t>96133</t>
  </si>
  <si>
    <t>APLICAÇÃO MANUAL DE MASSA ACRÍLICA EM SUPERFÍCIES EXTERNAS DE SACADA DE EDIFÍCIOS DE MÚLTIPLOS PAVIMENTOS, DUAS DEMÃOS. AF_05/2017</t>
  </si>
  <si>
    <t>96134</t>
  </si>
  <si>
    <t>APLICAÇÃO MANUAL DE MASSA ACRÍLICA EM SUPERFÍCIES INTERNAS DE SACADA DE EDIFÍCIOS DE MÚLTIPLOS PAVIMENTOS, DUAS DEMÃOS. AF_05/2017</t>
  </si>
  <si>
    <t>31,17</t>
  </si>
  <si>
    <t>96135</t>
  </si>
  <si>
    <t>APLICAÇÃO MANUAL DE MASSA ACRÍLICA EM PAREDES EXTERNAS DE CASAS, DUAS DEMÃOS. AF_05/2017</t>
  </si>
  <si>
    <t>20,67</t>
  </si>
  <si>
    <t>79460</t>
  </si>
  <si>
    <t>PINTURA EPOXI, DUAS DEMAOS</t>
  </si>
  <si>
    <t>38,99</t>
  </si>
  <si>
    <t>79465</t>
  </si>
  <si>
    <t>PINTURA COM TINTA A BASE DE BORRACHA CLORADA, 2 DEMAOS</t>
  </si>
  <si>
    <t>79514/1</t>
  </si>
  <si>
    <t>PINTURA EPOXI, TRES DEMAOS</t>
  </si>
  <si>
    <t>84647</t>
  </si>
  <si>
    <t>PINTURA EPOXI INCLUSO EMASSAMENTO E FUNDO PREPARADOR</t>
  </si>
  <si>
    <t>127,12</t>
  </si>
  <si>
    <t>84656</t>
  </si>
  <si>
    <t>TRATAMENTO EM  CONCRETO COM ESTUQUE E LIXAMENTO</t>
  </si>
  <si>
    <t>32,44</t>
  </si>
  <si>
    <t>84677</t>
  </si>
  <si>
    <t>VERNIZ SINTETICO BRILHANTE EM CONCRETO OU TIJOLO, DUAS DEMAOS</t>
  </si>
  <si>
    <t>11,01</t>
  </si>
  <si>
    <t>84678</t>
  </si>
  <si>
    <t>VERNIZ POLIURETANO BRILHANTE EM CONCRETO OU TIJOLO, TRES DEMAOS</t>
  </si>
  <si>
    <t>6082</t>
  </si>
  <si>
    <t>PINTURA EM VERNIZ SINTETICO BRILHANTE EM MADEIRA, TRES DEMAOS</t>
  </si>
  <si>
    <t>40905</t>
  </si>
  <si>
    <t>VERNIZ SINTETICO EM MADEIRA, DUAS DEMAOS</t>
  </si>
  <si>
    <t>73739/1</t>
  </si>
  <si>
    <t>PINTURA ESMALTE ACETINADO EM MADEIRA, DUAS DEMAOS</t>
  </si>
  <si>
    <t>15,64</t>
  </si>
  <si>
    <t>74065/1</t>
  </si>
  <si>
    <t>PINTURA ESMALTE FOSCO PARA MADEIRA, DUAS DEMAOS, SOBRE FUNDO NIVELADOR BRANCO</t>
  </si>
  <si>
    <t>74065/2</t>
  </si>
  <si>
    <t>PINTURA ESMALTE ACETINADO PARA MADEIRA, DUAS DEMAOS, SOBRE FUNDO NIVELADOR BRANCO</t>
  </si>
  <si>
    <t>21,86</t>
  </si>
  <si>
    <t>74065/3</t>
  </si>
  <si>
    <t>PINTURA ESMALTE BRILHANTE PARA MADEIRA, DUAS DEMAOS, SOBRE FUNDO NIVELADOR BRANCO</t>
  </si>
  <si>
    <t>21,76</t>
  </si>
  <si>
    <t>79463</t>
  </si>
  <si>
    <t>PINTURA A OLEO, 1 DEMAO</t>
  </si>
  <si>
    <t>79464</t>
  </si>
  <si>
    <t>PINTURA A OLEO, 2 DEMAOS</t>
  </si>
  <si>
    <t>18,02</t>
  </si>
  <si>
    <t>79466</t>
  </si>
  <si>
    <t>PINTURA COM VERNIZ POLIURETANO, 2 DEMAOS</t>
  </si>
  <si>
    <t>17,28</t>
  </si>
  <si>
    <t>79497/1</t>
  </si>
  <si>
    <t>PINTURA A OLEO, 3 DEMAOS</t>
  </si>
  <si>
    <t>22,23</t>
  </si>
  <si>
    <t>84645</t>
  </si>
  <si>
    <t>VERNIZ SINTETICO BRILHANTE, 2 DEMAOS</t>
  </si>
  <si>
    <t>84657</t>
  </si>
  <si>
    <t>FUNDO SINTETICO NIVELADOR BRANCO</t>
  </si>
  <si>
    <t>84659</t>
  </si>
  <si>
    <t>PINTURA ESMALTE FOSCO EM MADEIRA, DUAS DEMAOS</t>
  </si>
  <si>
    <t>14,56</t>
  </si>
  <si>
    <t>84679</t>
  </si>
  <si>
    <t>PINTURA IMUNIZANTE PARA MADEIRA, DUAS DEMAOS</t>
  </si>
  <si>
    <t>95464</t>
  </si>
  <si>
    <t>PINTURA VERNIZ POLIURETANO BRILHANTE EM MADEIRA, TRES DEMAOS</t>
  </si>
  <si>
    <t>20,15</t>
  </si>
  <si>
    <t>73656</t>
  </si>
  <si>
    <t>JATEAMENTO COM AREIA EM ESTRUTURA METALICA</t>
  </si>
  <si>
    <t>73794/1</t>
  </si>
  <si>
    <t>PINTURA COM TINTA PROTETORA ACABAMENTO GRAFITE ESMALTE SOBRE SUPERFICIE METALICA, 2 DEMAOS</t>
  </si>
  <si>
    <t>73865/1</t>
  </si>
  <si>
    <t>FUNDO PREPARADOR PRIMER A BASE DE EPOXI, PARA ESTRUTURA METALICA, UMA DEMAO, ESPESSURA DE 25 MICRA.</t>
  </si>
  <si>
    <t>73924/1</t>
  </si>
  <si>
    <t>PINTURA ESMALTE ALTO BRILHO, DUAS DEMAOS, SOBRE SUPERFICIE METALICA</t>
  </si>
  <si>
    <t>73924/2</t>
  </si>
  <si>
    <t>PINTURA ESMALTE ACETINADO, DUAS DEMAOS, SOBRE SUPERFICIE METALICA</t>
  </si>
  <si>
    <t>24,40</t>
  </si>
  <si>
    <t>73924/3</t>
  </si>
  <si>
    <t>PINTURA ESMALTE FOSCO, DUAS DEMAOS, SOBRE SUPERFICIE METALICA</t>
  </si>
  <si>
    <t>24,74</t>
  </si>
  <si>
    <t>74064/1</t>
  </si>
  <si>
    <t>FUNDO ANTICORROSIVO A BASE DE OXIDO DE FERRO (ZARCAO), DUAS DEMAOS</t>
  </si>
  <si>
    <t>74064/2</t>
  </si>
  <si>
    <t>FUNDO ANTICORROSIVO A BASE DE OXIDO DE FERRO (ZARCAO), UMA DEMAO</t>
  </si>
  <si>
    <t>74145/1</t>
  </si>
  <si>
    <t>PINTURA ESMALTE FOSCO, DUAS DEMAOS, SOBRE SUPERFICIE METALICA, INCLUSO UMA DEMAO DE FUNDO ANTICORROSIVO. UTILIZACAO DE REVOLVER ( AR-COMPRIMIDO).</t>
  </si>
  <si>
    <t>79498/1</t>
  </si>
  <si>
    <t>PINTURA A OLEO BRILHANTE SOBRE SUPERFICIE METALICA, UMA DEMAO INCLUSO UMA DEMAO DE FUNDO ANTICORROSIVO</t>
  </si>
  <si>
    <t>14,96</t>
  </si>
  <si>
    <t>79499/1</t>
  </si>
  <si>
    <t>PINTURA POSTE RETO DE ACO 3,5 A 6M C/1 DEMAO D/TINTA GRAFITE C/PROPRIEDADES DE PRIMER E ACABAMENTO - OBS: C/ALTO TEOR DE ZARCAO</t>
  </si>
  <si>
    <t>19,20</t>
  </si>
  <si>
    <t>79515/1</t>
  </si>
  <si>
    <t>PINTURA COM TINTA PROTETORA ACABAMENTO ALUMINIO, TRES DEMAOS</t>
  </si>
  <si>
    <t>84660</t>
  </si>
  <si>
    <t>FUNDO PREPARADOR PRIMER SINTETICO, PARA ESTRUTURA METALICA, UMA DEMÃO, ESPESSURA DE 25 MICRA</t>
  </si>
  <si>
    <t>84661</t>
  </si>
  <si>
    <t>PINTURA COM TINTA PROTETORA ACABAMENTO ALUMINIO, UMA DEMAO SOBRE SUPERFCIE METALICA</t>
  </si>
  <si>
    <t>84662</t>
  </si>
  <si>
    <t>PINTURA COM TINTA PROTETORA ACABAMENTO ALUMINIO, DUAS DEMAOS SOBRE SUPERFICIE METALICA</t>
  </si>
  <si>
    <t>24,79</t>
  </si>
  <si>
    <t>95468</t>
  </si>
  <si>
    <t>PINTURA ESMALTE BRILHANTE (2 DEMAOS) SOBRE SUPERFICIE METALICA, INCLUSIVE PROTECAO COM ZARCAO (1 DEMAO)</t>
  </si>
  <si>
    <t>41595</t>
  </si>
  <si>
    <t>PINTURA ACRILICA DE FAIXAS DE DEMARCACAO EM QUADRA POLIESPORTIVA, 5 CM DE LARGURA</t>
  </si>
  <si>
    <t>73978/1</t>
  </si>
  <si>
    <t>PINTURA HIDROFUGANTE COM SILICONE SOBRE PISO CIMENTADO, UMA DEMAO</t>
  </si>
  <si>
    <t>17,02</t>
  </si>
  <si>
    <t>PINTURA ACRILICA EM PISO CIMENTADO DUAS DEMAOS</t>
  </si>
  <si>
    <t>74245/1</t>
  </si>
  <si>
    <t>PINTURA COM TINTA A BASE DE BORRACHA CLORADA , DE FAIXAS DE DEMARCACAO, EM QUADRA POLIESPORTIVA, 5 CM DE LARGURA.</t>
  </si>
  <si>
    <t>ML</t>
  </si>
  <si>
    <t>79500/2</t>
  </si>
  <si>
    <t>PINTURA ACRILICA EM PISO CIMENTADO, TRES DEMAOS</t>
  </si>
  <si>
    <t>18,40</t>
  </si>
  <si>
    <t>84663</t>
  </si>
  <si>
    <t>APLICACAO DE VERNIZ POLIURETANO FOSCO SOBRE PISO DE PEDRAS DECORATIVAS, 3 DEMAOS</t>
  </si>
  <si>
    <t>84665</t>
  </si>
  <si>
    <t>PINTURA ACRILICA PARA SINALIZAÇÃO HORIZONTAL EM PISO CIMENTADO</t>
  </si>
  <si>
    <t>19,78</t>
  </si>
  <si>
    <t>84666</t>
  </si>
  <si>
    <t>POLIMENTO E ENCERAMENTO DE PISO EM MADEIRA</t>
  </si>
  <si>
    <t>19,64</t>
  </si>
  <si>
    <t>75889</t>
  </si>
  <si>
    <t>PINTURA PARA TELHAS DE ALUMINIO COM TINTA ESMALTE AUTOMOTIVA</t>
  </si>
  <si>
    <t>PISOS</t>
  </si>
  <si>
    <t>PISO CIMENTADO</t>
  </si>
  <si>
    <t>73465</t>
  </si>
  <si>
    <t>PISO CIMENTADO E=1,5CM C/ARGAMASSA 1:3 CIMENTO AREIA ALISADO COLHER   SOBRE BASE EXISTENTE E ARGAMASSA EM PREPARO MECANIZADO</t>
  </si>
  <si>
    <t>34,66</t>
  </si>
  <si>
    <t>73676</t>
  </si>
  <si>
    <t>PISO CIMENTADO TRAÇO 1:3 (CIMENTO E AREIA) ACABAMENTO LISO PIGMENTADO ESPESSURA 1,5CM COM JUNTAS PLASTICAS DE DILATACAO E ARGAMASSA EM PREPARO MANUAL</t>
  </si>
  <si>
    <t>53,27</t>
  </si>
  <si>
    <t>73922/1</t>
  </si>
  <si>
    <t>PISO CIMENTADO TRACO 1:3 (CIMENTO E AREIA) ACABAMENTO LISO ESPESSURA 3,5CM, PREPARO MANUAL DA ARGAMASSA</t>
  </si>
  <si>
    <t>73922/2</t>
  </si>
  <si>
    <t>PISO CIMENTADO TRACO 1:4 (CIMENTO E AREIA) ACABAMENTO LISO ESPESSURA 2,5CM PREPARO MANUAL DA ARGAMASSA</t>
  </si>
  <si>
    <t>46,44</t>
  </si>
  <si>
    <t>73922/3</t>
  </si>
  <si>
    <t>PISO CIMENTADO TRACO 1:3 (CIMENTO E AREIA) ACABAMENTO LISO ESPESSURA 2,0CM, PREPARO MANUAL DA ARGAMASSA</t>
  </si>
  <si>
    <t>45,21</t>
  </si>
  <si>
    <t>73922/4</t>
  </si>
  <si>
    <t>PISO CIMENTADO TRACO 1:4 (CIMENTO E AREIA) ACABAMENTO LISO ESPESSURA 2,0CM, PREPARO MANUAL DA ARGAMASSA</t>
  </si>
  <si>
    <t>44,71</t>
  </si>
  <si>
    <t>73922/5</t>
  </si>
  <si>
    <t>PISO CIMENTADO TRACO 1:3 (CIMENTO E AREIA) ACABAMENTO LISO ESPESSURA 3,0CM, PREPARO MANUAL DA ARGAMASSA</t>
  </si>
  <si>
    <t>48,91</t>
  </si>
  <si>
    <t>73923/1</t>
  </si>
  <si>
    <t>PISO CIMENTADO TRACO 1:4 (CIMENTO E AREIA) ACABAMENTO RUSTICO ESPESSURA 2CM, ARGAMASSA COM PREPARO MANUAL</t>
  </si>
  <si>
    <t>39,03</t>
  </si>
  <si>
    <t>73923/2</t>
  </si>
  <si>
    <t>PISO CIMENTADO TRACO 1:4 (CIMENTO E AREIA), COM ACABAMENTO RUSTICO ESPESSURA 3CM, PREPARO MANUAL</t>
  </si>
  <si>
    <t>73923/3</t>
  </si>
  <si>
    <t>PISO CIMENTADO TRACO 1:3 (CIMENTO E AREIA), COM ACABAMENTO RUSTICO E FRISADO ESPESSURA 2CM, PREPARO MANUAL</t>
  </si>
  <si>
    <t>73974/1</t>
  </si>
  <si>
    <t>PISO CIMENTADO TRACO 1:3 (CIMENTO E AREIA) ACABAMENTO RUSTICO ESPESSURA 2CM, PREPARO MECANICO DA ARGAMASSA</t>
  </si>
  <si>
    <t>37,96</t>
  </si>
  <si>
    <t>73991/1</t>
  </si>
  <si>
    <t>PISO CIMENTADO TRACO 1:4 (CIMENTO E AREIA) COM ACABAMENTO LISO ESPESSURA 1,5CM, PREPARO MANUAL DA ARGAMASSA  INCLUSO ADITIVO IMPERMEABILIZANTE</t>
  </si>
  <si>
    <t>73991/2</t>
  </si>
  <si>
    <t>PISO CIMENTADO TRACO 1:3 (CIMENTO E AREIA) COM ACABAMENTO LISO ESPESSURA 1,5CM PREPARO MANUAL DA ARGAMASSA</t>
  </si>
  <si>
    <t>43,36</t>
  </si>
  <si>
    <t>73991/3</t>
  </si>
  <si>
    <t>PISO CIMENTADO TRACO 1:3 (CIMENTO E AREIA) COM ACABAMENTO LISO ESPESSURA 3CM PREPARO MECANICO ARGAMASSA  INCLUSO ADITIVO IMPERMEABILIZANTE</t>
  </si>
  <si>
    <t>49,46</t>
  </si>
  <si>
    <t>73991/4</t>
  </si>
  <si>
    <t>PISO CIMENTADO TRACO 1:3 (CIMENTO E AREIA) COM ACABAMENTO LISO ESPESSURA 1,5CM, PREPARO MANUAL DA ARGAMASSA INCLUSO ADITIVO IMPERMEABILIZANTE</t>
  </si>
  <si>
    <t>44,81</t>
  </si>
  <si>
    <t>74079/1</t>
  </si>
  <si>
    <t>PISO CIMENTADO TRACO 1:4 (CIMENTO E AREIA) COM ACABAMENTO LISO  ESPESSURA 2,0CM COM JUNTAS PLASTICAS DE DILATACAO E PREPARO MANUAL DA ARGAMASSA</t>
  </si>
  <si>
    <t>59,12</t>
  </si>
  <si>
    <t>76447/1</t>
  </si>
  <si>
    <t>PISO CIMENTADO TRACO 1:3 (CIMENTO E AREIA) ACABAMENTO LISO ESPESSURA 2,5 CM PREPARO MECANICO DA ARGAMASSA</t>
  </si>
  <si>
    <t>45,09</t>
  </si>
  <si>
    <t>76448/1</t>
  </si>
  <si>
    <t>PISO CIMENTADO TRACO 1:4 (CIMENTO E AREIA) ACABAMENTO RUSTICO ESPESSURA 1,5 CM PREPARO MANUAL DA ARGAMASSA</t>
  </si>
  <si>
    <t>76448/2</t>
  </si>
  <si>
    <t>PISO CIMENTADO TRAÇO 1:4 (CIMENTO E AREIA) ACABAMENTO RUSTICO ESPESSURA 3,5 CM PREPARO MANUAL DA ARGAMASSA</t>
  </si>
  <si>
    <t>44,22</t>
  </si>
  <si>
    <t>76448/3</t>
  </si>
  <si>
    <t>PISO CIMENTADO TRAÇO 1:4 (CIMENTO E AREIA) ACABAMENTO RUSTICO ESPESSURA 2,5 CM PREPARO MANUAL DA ARGAMASSA</t>
  </si>
  <si>
    <t>84172</t>
  </si>
  <si>
    <t>PISO CIMENTADO TRACO 1:3 (CIMENTO E AREIA) ACABAMENTO RUSTICO ESPESSURA 2 CM COM JUNTAS PLASTICAS DE DILATACAO, PREPARO MANUAL DA ARGAMASSA</t>
  </si>
  <si>
    <t>54,15</t>
  </si>
  <si>
    <t>84173</t>
  </si>
  <si>
    <t>PISO CIMENTADO TRACO 1:3 (CIMENTO/AREIA) ACABAMENTO LISO ESPESSURA 2,0 CM PREPARO MANUAL DA ARGAMASSA INCLUSO ADITIVO IMPERMEABILIZANTE</t>
  </si>
  <si>
    <t>47,26</t>
  </si>
  <si>
    <t>84174</t>
  </si>
  <si>
    <t>PISO CIMENTADO TRACO 1:3 (CIMENTO E AREIA) COM ACABAMENTO LISO ESPESSURA 3CM COM JUNTAS DE MADEIRA, PREPARO MANUAL DA ARGAMASSA INCLUSO ADITIVO IMPERMEABILIZANTE</t>
  </si>
  <si>
    <t>72191</t>
  </si>
  <si>
    <t>RECOLOCACAO DE TACOS DE MADEIRA COM REAPROVEITAMENTO DE MATERIAL E ASSENTAMENTO COM ARGAMASSA 1:4 (CIMENTO E AREIA)</t>
  </si>
  <si>
    <t>79,18</t>
  </si>
  <si>
    <t>72192</t>
  </si>
  <si>
    <t>RECOLOCACAO DE PISO DE TABUAS DE MADEIRA, CONSIDERANDO REAPROVEITAMENTO DO MATERIAL, EXCLUSIVE VIGAMENTO</t>
  </si>
  <si>
    <t>20,25</t>
  </si>
  <si>
    <t>72193</t>
  </si>
  <si>
    <t>RECOLOCACAO DE PISO DE TABUAS DE MADEIRA, CONSIDERANDO REAPROVEITAMENTO DO MATERIAL, INCLUSIVE VIGAMENTO</t>
  </si>
  <si>
    <t>56,97</t>
  </si>
  <si>
    <t>73655</t>
  </si>
  <si>
    <t>PISO EM TABUA CORRIDA DE MADEIRA ESPESSURA 2,5CM FIXADO EM PECAS DE MADEIRA E ASSENTADO EM ARGAMASSA TRACO 1:4 (CIMENTO/AREIA)</t>
  </si>
  <si>
    <t>146,45</t>
  </si>
  <si>
    <t>73734/1</t>
  </si>
  <si>
    <t>PISO EM TACO DE MADEIRA 7X21CM, ASSENTADO COM ARGAMASSA TRACO 1:4 (CIMENTO E AREIA MEDIA)</t>
  </si>
  <si>
    <t>159,61</t>
  </si>
  <si>
    <t>84181</t>
  </si>
  <si>
    <t>PISO EM TACO DE MADEIRA 7X21CM, FIXADO COM COLA BASE DE PVA</t>
  </si>
  <si>
    <t>131,12</t>
  </si>
  <si>
    <t>87246</t>
  </si>
  <si>
    <t>REVESTIMENTO CERÂMICO PARA PISO COM PLACAS TIPO ESMALTADA EXTRA DE DIMENSÕES 35X35 CM APLICADA EM AMBIENTES DE ÁREA MENOR QUE 5 M2. AF_06/2014</t>
  </si>
  <si>
    <t>46,58</t>
  </si>
  <si>
    <t>87247</t>
  </si>
  <si>
    <t>REVESTIMENTO CERÂMICO PARA PISO COM PLACAS TIPO ESMALTADA EXTRA DE DIMENSÕES 35X35 CM APLICADA EM AMBIENTES DE ÁREA ENTRE 5 M2 E 10 M2. AF_06/2014</t>
  </si>
  <si>
    <t>41,04</t>
  </si>
  <si>
    <t>87248</t>
  </si>
  <si>
    <t>REVESTIMENTO CERÂMICO PARA PISO COM PLACAS TIPO ESMALTADA EXTRA DE DIMENSÕES 35X35 CM APLICADA EM AMBIENTES DE ÁREA MAIOR QUE 10 M2. AF_06/2014</t>
  </si>
  <si>
    <t>87249</t>
  </si>
  <si>
    <t>REVESTIMENTO CERÂMICO PARA PISO COM PLACAS TIPO ESMALTADA EXTRA DE DIMENSÕES 45X45 CM APLICADA EM AMBIENTES DE ÁREA MENOR QUE 5 M2. AF_06/2014</t>
  </si>
  <si>
    <t>51,83</t>
  </si>
  <si>
    <t>87250</t>
  </si>
  <si>
    <t>REVESTIMENTO CERÂMICO PARA PISO COM PLACAS TIPO ESMALTADA EXTRA DE DIMENSÕES 45X45 CM APLICADA EM AMBIENTES DE ÁREA ENTRE 5 M2 E 10 M2. AF_06/2014</t>
  </si>
  <si>
    <t>87251</t>
  </si>
  <si>
    <t>REVESTIMENTO CERÂMICO PARA PISO COM PLACAS TIPO ESMALTADA EXTRA DE DIMENSÕES 45X45 CM APLICADA EM AMBIENTES DE ÁREA MAIOR QUE 10 M2. AF_06/2014</t>
  </si>
  <si>
    <t>37,38</t>
  </si>
  <si>
    <t>87255</t>
  </si>
  <si>
    <t>REVESTIMENTO CERÂMICO PARA PISO COM PLACAS TIPO ESMALTADA EXTRA DE DIMENSÕES 60X60 CM APLICADA EM AMBIENTES DE ÁREA MENOR QUE 5 M2. AF_06/2014</t>
  </si>
  <si>
    <t>84,94</t>
  </si>
  <si>
    <t>87256</t>
  </si>
  <si>
    <t>REVESTIMENTO CERÂMICO PARA PISO COM PLACAS TIPO ESMALTADA EXTRA DE DIMENSÕES 60X60 CM APLICADA EM AMBIENTES DE ÁREA ENTRE 5 M2 E 10 M2. AF_06/2014</t>
  </si>
  <si>
    <t>74,30</t>
  </si>
  <si>
    <t>87257</t>
  </si>
  <si>
    <t>REVESTIMENTO CERÂMICO PARA PISO COM PLACAS TIPO ESMALTADA EXTRA DE DIMENSÕES 60X60 CM APLICADA EM AMBIENTES DE ÁREA MAIOR QUE 10 M2. AF_06/2014</t>
  </si>
  <si>
    <t>67,62</t>
  </si>
  <si>
    <t>87258</t>
  </si>
  <si>
    <t>REVESTIMENTO CERÂMICO PARA PISO COM PLACAS TIPO PORCELANATO DE DIMENSÕES 45X45 CM APLICADA EM AMBIENTES DE ÁREA MENOR QUE 5 M². AF_06/2014</t>
  </si>
  <si>
    <t>87259</t>
  </si>
  <si>
    <t>REVESTIMENTO CERÂMICO PARA PISO COM PLACAS TIPO PORCELANATO DE DIMENSÕES 45X45 CM APLICADA EM AMBIENTES DE ÁREA ENTRE 5 M² E 10 M². AF_06/2014</t>
  </si>
  <si>
    <t>101,46</t>
  </si>
  <si>
    <t>87260</t>
  </si>
  <si>
    <t>REVESTIMENTO CERÂMICO PARA PISO COM PLACAS TIPO PORCELANATO DE DIMENSÕES 45X45 CM APLICADA EM AMBIENTES DE ÁREA MAIOR QUE 10 M². AF_06/2014</t>
  </si>
  <si>
    <t>95,54</t>
  </si>
  <si>
    <t>87261</t>
  </si>
  <si>
    <t>REVESTIMENTO CERÂMICO PARA PISO COM PLACAS TIPO PORCELANATO DE DIMENSÕES 60X60 CM APLICADA EM AMBIENTES DE ÁREA MENOR QUE 5 M². AF_06/2014</t>
  </si>
  <si>
    <t>128,92</t>
  </si>
  <si>
    <t>87262</t>
  </si>
  <si>
    <t>REVESTIMENTO CERÂMICO PARA PISO COM PLACAS TIPO PORCELANATO DE DIMENSÕES 60X60 CM APLICADA EM AMBIENTES DE ÁREA ENTRE 5 M² E 10 M². AF_06/2014</t>
  </si>
  <si>
    <t>87263</t>
  </si>
  <si>
    <t>REVESTIMENTO CERÂMICO PARA PISO COM PLACAS TIPO PORCELANATO DE DIMENSÕES 60X60 CM APLICADA EM AMBIENTES DE ÁREA MAIOR QUE 10 M². AF_06/2014</t>
  </si>
  <si>
    <t>110,16</t>
  </si>
  <si>
    <t>89046</t>
  </si>
  <si>
    <t>(COMPOSIÇÃO REPRESENTATIVA) DO SERVIÇO DE REVESTIMENTO CERÂMICO PARA PISO COM PLACAS TIPO GRÉS DE DIMENSÕES 35X35 CM, PARA EDIFICAÇÃO HABITACIONAL MULTIFAMILIAR (PRÉDIO). AF_11/2014</t>
  </si>
  <si>
    <t>40,79</t>
  </si>
  <si>
    <t>89171</t>
  </si>
  <si>
    <t>(COMPOSIÇÃO REPRESENTATIVA) DO SERVIÇO DE REVESTIMENTO CERÂMICO PARA PISO COM PLACAS TIPO GRÉS DE DIMENSÕES 35X35 CM, PARA EDIFICAÇÃO HABITACIONAL UNIFAMILIAR (CASA) E EDIFICAÇÃO PÚBLICA PADRÃO. AF_11/2014</t>
  </si>
  <si>
    <t>38,59</t>
  </si>
  <si>
    <t>93389</t>
  </si>
  <si>
    <t>REVESTIMENTO CERÂMICO PARA PISO COM PLACAS TIPO ESMALTADA PADRÃO POPULAR DE DIMENSÕES 35X35 CM APLICADA EM AMBIENTES DE ÁREA MENOR QUE 5 M2. AF_06/2014</t>
  </si>
  <si>
    <t>41,99</t>
  </si>
  <si>
    <t>93390</t>
  </si>
  <si>
    <t>REVESTIMENTO CERÂMICO PARA PISO COM PLACAS TIPO ESMALTADA PADRÃO POPULAR DE DIMENSÕES 35X35 CM APLICADA EM AMBIENTES DE ÁREA ENTRE 5 M2 E 10 M2. AF_06/2014</t>
  </si>
  <si>
    <t>36,53</t>
  </si>
  <si>
    <t>93391</t>
  </si>
  <si>
    <t>REVESTIMENTO CERÂMICO PARA PISO COM PLACAS TIPO ESMALTADA PADRÃO POPULAR DE DIMENSÕES 35X35 CM APLICADA EM AMBIENTES DE ÁREA MAIOR QUE 10 M2. AF_06/2014</t>
  </si>
  <si>
    <t>32,03</t>
  </si>
  <si>
    <t>73743/1</t>
  </si>
  <si>
    <t>PISO EM PEDRA SÃO TOME ASSENTADO SOBRE ARGAMASSA 1:3 (CIMENTO E AREIA) REJUNTADO COM CIMENTO BRANCO</t>
  </si>
  <si>
    <t>133,13</t>
  </si>
  <si>
    <t>73921/2</t>
  </si>
  <si>
    <t>PISO EM PEDRA ARDOSIA ASSENTADO SOBRE ARGAMASSA COLANTE REJUNTADO COM CIMENTO COMUM</t>
  </si>
  <si>
    <t>29,99</t>
  </si>
  <si>
    <t>84183</t>
  </si>
  <si>
    <t>PISO EM PEDRA PORTUGUESA ASSENTADO SOBRE BASE DE AREIA, REJUNTADO COM CIMENTO COMUM</t>
  </si>
  <si>
    <t>103,50</t>
  </si>
  <si>
    <t>72185</t>
  </si>
  <si>
    <t>PISO VINILICO SEMIFLEXIVEL PADRAO LISO, ESPESSURA 2MM, FIXADO COM COLA</t>
  </si>
  <si>
    <t>56,29</t>
  </si>
  <si>
    <t>72186</t>
  </si>
  <si>
    <t>PISO VINILICO SEMIFLEXIVEL PADRAO LISO, ESPESSURA 3,2MM, FIXADO COM COLA</t>
  </si>
  <si>
    <t>87,57</t>
  </si>
  <si>
    <t>72187</t>
  </si>
  <si>
    <t>PISO DE BORRACHA FRISADO, ESPESSURA 7MM, ASSENTADO COM ARGAMASSA TRACO 1:3 (CIMENTO E AREIA)</t>
  </si>
  <si>
    <t>123,23</t>
  </si>
  <si>
    <t>72188</t>
  </si>
  <si>
    <t>PISO DE BORRACHA PASTILHADO, ESPESSURA 7MM, ASSENTADO COM ARGAMASSA TRACO 1:3 (CIMENTO E AREIA)</t>
  </si>
  <si>
    <t>73876/1</t>
  </si>
  <si>
    <t>PISO DE BORRACHA PASTILHADO, ESPESSURA 7MM, FIXADO COM COLA</t>
  </si>
  <si>
    <t>110,25</t>
  </si>
  <si>
    <t>84186</t>
  </si>
  <si>
    <t>PISO DE BORRACHA CANELADA, ESPESSURA 3,5MM, FIXADO COM COLA</t>
  </si>
  <si>
    <t>50,85</t>
  </si>
  <si>
    <t>84187</t>
  </si>
  <si>
    <t>ASSENTAMENTO DE PISO DE BORRACHA PASTILHADA FIXADO COM COLA</t>
  </si>
  <si>
    <t>84188</t>
  </si>
  <si>
    <t>TESTEIRA OU RODAPE VINILICO 6CM FIXADO COM COLA</t>
  </si>
  <si>
    <t>13,99</t>
  </si>
  <si>
    <t>72136</t>
  </si>
  <si>
    <t>PISO INDUSTRIAL DE ALTA RESISTENCIA, ESPESSURA 8MM, INCLUSO JUNTAS DE DILATACAO PLASTICAS E POLIMENTO MECANIZADO</t>
  </si>
  <si>
    <t>81,58</t>
  </si>
  <si>
    <t>72137</t>
  </si>
  <si>
    <t>PISO INDUSTRIAL ALTA RESISTENCIA, ESPESSURA 12MM, INCLUSO JUNTAS DE DILATACAO PLASTICAS E POLIMENTO MECANIZADO</t>
  </si>
  <si>
    <t>95,98</t>
  </si>
  <si>
    <t>72815</t>
  </si>
  <si>
    <t>APLICACAO DE TINTA A BASE DE EPOXI SOBRE PISO</t>
  </si>
  <si>
    <t>44,38</t>
  </si>
  <si>
    <t>84191</t>
  </si>
  <si>
    <t>PISO EM GRANILITE, MARMORITE OU GRANITINA ESPESSURA 8 MM, INCLUSO JUNTAS DE DILATACAO PLASTICAS</t>
  </si>
  <si>
    <t>108,19</t>
  </si>
  <si>
    <t>72138</t>
  </si>
  <si>
    <t>PISO EM GRANITO BRANCO 50X50CM LEVIGADO ESPESSURA 2CM, ASSENTADO COM ARGAMASSA COLANTE DUPLA COLAGEM, COM REJUNTAMENTO EM CIMENTO BRANCO</t>
  </si>
  <si>
    <t>321,31</t>
  </si>
  <si>
    <t>84190</t>
  </si>
  <si>
    <t>PISO GRANITO ASSENTADO SOBRE ARGAMASSA CIMENTO / CAL / AREIA TRACO 1:0,25:3 INCLUSIVE REJUNTE EM CIMENTO</t>
  </si>
  <si>
    <t>261,98</t>
  </si>
  <si>
    <t>84195</t>
  </si>
  <si>
    <t>PISO MARMORE BRANCO ASSENTADO SOBRE ARGAMASSA TRACO 1:4 (CIMENTO/AREIA)</t>
  </si>
  <si>
    <t>354,51</t>
  </si>
  <si>
    <t>74111/1</t>
  </si>
  <si>
    <t>SOLEIRA / TABEIRA EM MARMORE BRANCO COMUM, POLIDO, LARGURA 5 CM, ESPESSURA 2 CM, ASSENTADA COM ARGAMASSA COLANTE</t>
  </si>
  <si>
    <t>35,99</t>
  </si>
  <si>
    <t>84161</t>
  </si>
  <si>
    <t>SOLEIRA DE MARMORE BRANCO, LARGURA 15CM, ESPESSURA 3CM, ASSENTADA SOBRE ARGAMASSA TRACO 1:4 (CIMENTO E AREIA)</t>
  </si>
  <si>
    <t>69,46</t>
  </si>
  <si>
    <t>73886/1</t>
  </si>
  <si>
    <t>RODAPE EM MADEIRA, ALTURA 7CM, FIXADO EM PECAS DE MADEIRA</t>
  </si>
  <si>
    <t>84162</t>
  </si>
  <si>
    <t>RODAPE EM MADEIRA, ALTURA 7CM, FIXADO COM COLA</t>
  </si>
  <si>
    <t>16,78</t>
  </si>
  <si>
    <t>88648</t>
  </si>
  <si>
    <t>RODAPÉ CERÂMICO DE 7CM DE ALTURA COM PLACAS TIPO ESMALTADA EXTRA  DE DIMENSÕES 35X35CM. AF_06/2014</t>
  </si>
  <si>
    <t>88649</t>
  </si>
  <si>
    <t>RODAPÉ CERÂMICO DE 7CM DE ALTURA COM PLACAS TIPO ESMALTADA EXTRA DE DIMENSÕES 45X45CM. AF_06/2014</t>
  </si>
  <si>
    <t>6,20</t>
  </si>
  <si>
    <t>88650</t>
  </si>
  <si>
    <t>RODAPÉ CERÂMICO DE 7CM DE ALTURA COM PLACAS TIPO ESMALTADA EXTRA DE DIMENSÕES 60X60CM. AF_06/2014</t>
  </si>
  <si>
    <t>96467</t>
  </si>
  <si>
    <t>RODAPÉ CERÂMICO DE 7CM DE ALTURA COM PLACAS TIPO ESMALTADA COMERCIAL DE DIMENSÕES 35X35CM (PADRAO POPULAR). AF_06/2017</t>
  </si>
  <si>
    <t>73850/1</t>
  </si>
  <si>
    <t>RODAPE EM MARMORITE, ALTURA 10CM</t>
  </si>
  <si>
    <t>84167</t>
  </si>
  <si>
    <t>RODAPE EM MARMORE BRANCO ASSENTADO COM ARGAMASSA TRACO 1:4 (CIMENTO E AREIA) ALTURA 7CM</t>
  </si>
  <si>
    <t>49,70</t>
  </si>
  <si>
    <t>84168</t>
  </si>
  <si>
    <t>RODAPE EM ARDOSIA ASSENTADO COM ARGAMASSA TRACO 1:4 (CIMENTO E AREIA) ALTURA 10CM</t>
  </si>
  <si>
    <t>68325</t>
  </si>
  <si>
    <t>PISO EM CONCRETO 20 MPA PREPARO MECANICO, ESPESSURA 7CM, INCLUSO SELANTE ELASTICO A BASE DE POLIURETANO</t>
  </si>
  <si>
    <t>41,09</t>
  </si>
  <si>
    <t>84175</t>
  </si>
  <si>
    <t>JUNTA 5X5CM COM ARGAMASSA TRACO 1:3 (CIMENTO E AREIA) PARA PISO EM PLACAS</t>
  </si>
  <si>
    <t>12,28</t>
  </si>
  <si>
    <t>13,91</t>
  </si>
  <si>
    <t>94990</t>
  </si>
  <si>
    <t>EXECUÇÃO DE PASSEIO (CALÇADA) OU PISO DE CONCRETO COM CONCRETO MOLDADO IN LOCO, FEITO EM OBRA, ACABAMENTO CONVENCIONAL, NÃO ARMADO. AF_07/2016</t>
  </si>
  <si>
    <t>495,37</t>
  </si>
  <si>
    <t>80,06</t>
  </si>
  <si>
    <t>87620</t>
  </si>
  <si>
    <t>CONTRAPISO EM ARGAMASSA TRAÇO 1:4 (CIMENTO E AREIA), PREPARO MECÂNICO COM BETONEIRA 400 L, APLICADO EM ÁREAS SECAS SOBRE LAJE, ADERIDO, ESPESSURA 2CM. AF_06/2014</t>
  </si>
  <si>
    <t>23,06</t>
  </si>
  <si>
    <t>87622</t>
  </si>
  <si>
    <t>CONTRAPISO EM ARGAMASSA TRAÇO 1:4 (CIMENTO E AREIA), PREPARO MANUAL, APLICADO EM ÁREAS SECAS SOBRE LAJE, ADERIDO, ESPESSURA 2CM. AF_06/2014</t>
  </si>
  <si>
    <t>87623</t>
  </si>
  <si>
    <t>CONTRAPISO EM ARGAMASSA PRONTA, PREPARO MECÂNICO COM MISTURADOR 300 KG, APLICADO EM ÁREAS SECAS SOBRE LAJE, ADERIDO, ESPESSURA 2CM. AF_06/2014</t>
  </si>
  <si>
    <t>47,61</t>
  </si>
  <si>
    <t>87624</t>
  </si>
  <si>
    <t>CONTRAPISO EM ARGAMASSA PRONTA, PREPARO MANUAL, APLICADO EM ÁREAS SECAS SOBRE LAJE, ADERIDO, ESPESSURA 2CM. AF_06/2014</t>
  </si>
  <si>
    <t>53,17</t>
  </si>
  <si>
    <t>87630</t>
  </si>
  <si>
    <t>CONTRAPISO EM ARGAMASSA TRAÇO 1:4 (CIMENTO E AREIA), PREPARO MECÂNICO COM BETONEIRA 400 L, APLICADO EM ÁREAS SECAS SOBRE LAJE, ADERIDO, ESPESSURA 3CM. AF_06/2014</t>
  </si>
  <si>
    <t>28,40</t>
  </si>
  <si>
    <t>87632</t>
  </si>
  <si>
    <t>CONTRAPISO EM ARGAMASSA TRAÇO 1:4 (CIMENTO E AREIA), PREPARO MANUAL, APLICADO EM ÁREAS SECAS SOBRE LAJE, ADERIDO, ESPESSURA 3CM. AF_06/2014</t>
  </si>
  <si>
    <t>87633</t>
  </si>
  <si>
    <t>CONTRAPISO EM ARGAMASSA PRONTA, PREPARO MECÂNICO COM MISTURADOR 300 KG, APLICADO EM ÁREAS SECAS SOBRE LAJE, ADERIDO, ESPESSURA 3CM. AF_06/2014</t>
  </si>
  <si>
    <t>62,54</t>
  </si>
  <si>
    <t>87634</t>
  </si>
  <si>
    <t>CONTRAPISO EM ARGAMASSA PRONTA, PREPARO MANUAL, APLICADO EM ÁREAS SECAS SOBRE LAJE, ADERIDO, ESPESSURA 3CM. AF_06/2014</t>
  </si>
  <si>
    <t>70,27</t>
  </si>
  <si>
    <t>87640</t>
  </si>
  <si>
    <t>CONTRAPISO EM ARGAMASSA TRAÇO 1:4 (CIMENTO E AREIA), PREPARO MECÂNICO COM BETONEIRA 400 L, APLICADO EM ÁREAS SECAS SOBRE LAJE, ADERIDO, ESPESSURA 4CM. AF_06/2014</t>
  </si>
  <si>
    <t>32,70</t>
  </si>
  <si>
    <t>87642</t>
  </si>
  <si>
    <t>CONTRAPISO EM ARGAMASSA TRAÇO 1:4 (CIMENTO E AREIA), PREPARO MANUAL, APLICADO EM ÁREAS SECAS SOBRE LAJE, ADERIDO, ESPESSURA 4CM. AF_06/2014</t>
  </si>
  <si>
    <t>87643</t>
  </si>
  <si>
    <t>CONTRAPISO EM ARGAMASSA PRONTA, PREPARO MECÂNICO COM MISTURADOR 300 KG, APLICADO EM ÁREAS SECAS SOBRE LAJE, ADERIDO, ESPESSURA 4CM. AF_06/2014</t>
  </si>
  <si>
    <t>87644</t>
  </si>
  <si>
    <t>CONTRAPISO EM ARGAMASSA PRONTA, PREPARO MANUAL, APLICADO EM ÁREAS SECAS SOBRE LAJE, ADERIDO, ESPESSURA 4CM. AF_06/2014</t>
  </si>
  <si>
    <t>84,19</t>
  </si>
  <si>
    <t>87680</t>
  </si>
  <si>
    <t>CONTRAPISO EM ARGAMASSA TRAÇO 1:4 (CIMENTO E AREIA), PREPARO MECÂNICO COM BETONEIRA 400 L, APLICADO EM ÁREAS SECAS SOBRE LAJE, NÃO ADERIDO, ESPESSURA 4CM. AF_06/2014</t>
  </si>
  <si>
    <t>87682</t>
  </si>
  <si>
    <t>CONTRAPISO EM ARGAMASSA TRAÇO 1:4 (CIMENTO E AREIA), PREPARO MANUAL, APLICADO EM ÁREAS SECAS SOBRE LAJE, NÃO ADERIDO, ESPESSURA 4CM. AF_06/2014</t>
  </si>
  <si>
    <t>31,79</t>
  </si>
  <si>
    <t>87683</t>
  </si>
  <si>
    <t>CONTRAPISO EM ARGAMASSA PRONTA, PREPARO MECÂNICO COM MISTURADOR 300 KG, APLICADO EM ÁREAS SECAS SOBRE LAJE, NÃO ADERIDO, ESPESSURA 4CM. AF_06/2014</t>
  </si>
  <si>
    <t>68,76</t>
  </si>
  <si>
    <t>87684</t>
  </si>
  <si>
    <t>CONTRAPISO EM ARGAMASSA PRONTA, PREPARO MANUAL, APLICADO EM ÁREAS SECAS SOBRE LAJE, NÃO ADERIDO, ESPESSURA 4CM. AF_06/2014</t>
  </si>
  <si>
    <t>87690</t>
  </si>
  <si>
    <t>CONTRAPISO EM ARGAMASSA TRAÇO 1:4 (CIMENTO E AREIA), PREPARO MECÂNICO COM BETONEIRA 400 L, APLICADO EM ÁREAS SECAS SOBRE LAJE, NÃO ADERIDO, ESPESSURA 5CM. AF_06/2014</t>
  </si>
  <si>
    <t>31,20</t>
  </si>
  <si>
    <t>87692</t>
  </si>
  <si>
    <t>CONTRAPISO EM ARGAMASSA TRAÇO 1:4 (CIMENTO E AREIA), PREPARO MANUAL, APLICADO EM ÁREAS SECAS SOBRE LAJE, NÃO ADERIDO, ESPESSURA 5CM. AF_06/2014</t>
  </si>
  <si>
    <t>36,93</t>
  </si>
  <si>
    <t>87693</t>
  </si>
  <si>
    <t>CONTRAPISO EM ARGAMASSA PRONTA, PREPARO MECÂNICO COM MISTURADOR 300 KG, APLICADO EM ÁREAS SECAS SOBRE LAJE, NÃO ADERIDO, ESPESSURA 5CM. AF_06/2014</t>
  </si>
  <si>
    <t>79,27</t>
  </si>
  <si>
    <t>87694</t>
  </si>
  <si>
    <t>CONTRAPISO EM ARGAMASSA PRONTA, PREPARO MANUAL, APLICADO EM ÁREAS SECAS SOBRE LAJE, NÃO ADERIDO, ESPESSURA 5CM. AF_06/2014</t>
  </si>
  <si>
    <t>90,16</t>
  </si>
  <si>
    <t>87700</t>
  </si>
  <si>
    <t>CONTRAPISO EM ARGAMASSA TRAÇO 1:4 (CIMENTO E AREIA), PREPARO MECÂNICO COM BETONEIRA 400 L, APLICADO EM ÁREAS SECAS SOBRE LAJE, NÃO ADERIDO, ESPESSURA 6CM. AF_06/2014</t>
  </si>
  <si>
    <t>33,64</t>
  </si>
  <si>
    <t>87702</t>
  </si>
  <si>
    <t>CONTRAPISO EM ARGAMASSA TRAÇO 1:4 (CIMENTO E AREIA), PREPARO MANUAL, APLICADO EM ÁREAS SECAS SOBRE LAJE, NÃO ADERIDO, ESPESSURA 6CM. AF_06/2014</t>
  </si>
  <si>
    <t>39,88</t>
  </si>
  <si>
    <t>87703</t>
  </si>
  <si>
    <t>CONTRAPISO EM ARGAMASSA PRONTA, PREPARO MECÂNICO COM MISTURADOR 300 KG, APLICADO EM ÁREAS SECAS SOBRE LAJE, NÃO ADERIDO, ESPESSURA 6CM. AF_06/2014</t>
  </si>
  <si>
    <t>85,99</t>
  </si>
  <si>
    <t>87704</t>
  </si>
  <si>
    <t>CONTRAPISO EM ARGAMASSA PRONTA, PREPARO MANUAL, APLICADO EM ÁREAS SECAS SOBRE LAJE, NÃO ADERIDO, ESPESSURA 6CM. AF_06/2014</t>
  </si>
  <si>
    <t>97,85</t>
  </si>
  <si>
    <t>87735</t>
  </si>
  <si>
    <t>CONTRAPISO EM ARGAMASSA TRAÇO 1:4 (CIMENTO E AREIA), PREPARO MECÂNICO COM BETONEIRA 400 L, APLICADO EM ÁREAS MOLHADAS SOBRE LAJE, ADERIDO, ESPESSURA 2CM. AF_06/2014</t>
  </si>
  <si>
    <t>31,82</t>
  </si>
  <si>
    <t>87737</t>
  </si>
  <si>
    <t>CONTRAPISO EM ARGAMASSA TRAÇO 1:4 (CIMENTO E AREIA), PREPARO MANUAL, APLICADO EM ÁREAS MOLHADAS SOBRE LAJE, ADERIDO, ESPESSURA 2CM. AF_06/2014</t>
  </si>
  <si>
    <t>34,75</t>
  </si>
  <si>
    <t>87738</t>
  </si>
  <si>
    <t>CONTRAPISO EM ARGAMASSA PRONTA, PREPARO MECÂNICO COM MISTURADOR 300 KG, APLICADO EM ÁREAS MOLHADAS SOBRE LAJE, ADERIDO, ESPESSURA 2CM. AF_06/2014</t>
  </si>
  <si>
    <t>56,37</t>
  </si>
  <si>
    <t>87739</t>
  </si>
  <si>
    <t>CONTRAPISO EM ARGAMASSA PRONTA, PREPARO MANUAL, APLICADO EM ÁREAS MOLHADAS SOBRE LAJE, ADERIDO, ESPESSURA 2CM. AF_06/2014</t>
  </si>
  <si>
    <t>87745</t>
  </si>
  <si>
    <t>CONTRAPISO EM ARGAMASSA TRAÇO 1:4 (CIMENTO E AREIA), PREPARO MECÂNICO COM BETONEIRA 400 L, APLICADO EM ÁREAS MOLHADAS SOBRE LAJE, ADERIDO, ESPESSURA 3CM. AF_06/2014</t>
  </si>
  <si>
    <t>87747</t>
  </si>
  <si>
    <t>CONTRAPISO EM ARGAMASSA TRAÇO 1:4 (CIMENTO E AREIA), PREPARO MANUAL, APLICADO EM ÁREAS MOLHADAS SOBRE LAJE, ADERIDO, ESPESSURA 3CM. AF_06/2014</t>
  </si>
  <si>
    <t>87748</t>
  </si>
  <si>
    <t>CONTRAPISO EM ARGAMASSA PRONTA, PREPARO MECÂNICO COM MISTURADOR 300 KG, APLICADO EM ÁREAS MOLHADAS SOBRE LAJE, ADERIDO, ESPESSURA 3CM. AF_06/2014</t>
  </si>
  <si>
    <t>71,31</t>
  </si>
  <si>
    <t>87749</t>
  </si>
  <si>
    <t>CONTRAPISO EM ARGAMASSA PRONTA, PREPARO MANUAL, APLICADO EM ÁREAS MOLHADAS SOBRE LAJE, ADERIDO, ESPESSURA 3CM. AF_06/2014</t>
  </si>
  <si>
    <t>79,04</t>
  </si>
  <si>
    <t>87755</t>
  </si>
  <si>
    <t>CONTRAPISO EM ARGAMASSA TRAÇO 1:4 (CIMENTO E AREIA), PREPARO MECÂNICO COM BETONEIRA 400 L, APLICADO EM ÁREAS MOLHADAS SOBRE IMPERMEABILIZAÇÃO, ESPESSURA 3CM. AF_06/2014</t>
  </si>
  <si>
    <t>34,34</t>
  </si>
  <si>
    <t>87757</t>
  </si>
  <si>
    <t>CONTRAPISO EM ARGAMASSA TRAÇO 1:4 (CIMENTO E AREIA), PREPARO MANUAL, APLICADO EM ÁREAS MOLHADAS SOBRE IMPERMEABILIZAÇÃO, ESPESSURA 3CM. AF_06/2014</t>
  </si>
  <si>
    <t>38,41</t>
  </si>
  <si>
    <t>87758</t>
  </si>
  <si>
    <t>CONTRAPISO EM ARGAMASSA PRONTA, PREPARO MECÂNICO COM MISTURADOR 300 KG, APLICADO EM ÁREAS MOLHADAS SOBRE IMPERMEABILIZAÇÃO, ESPESSURA 3CM. AF_06/2014</t>
  </si>
  <si>
    <t>68,48</t>
  </si>
  <si>
    <t>87759</t>
  </si>
  <si>
    <t>CONTRAPISO EM ARGAMASSA PRONTA, PREPARO MANUAL, APLICADO EM ÁREAS MOLHADAS SOBRE IMPERMEABILIZAÇÃO, ESPESSURA 3CM. AF_06/2014</t>
  </si>
  <si>
    <t>76,21</t>
  </si>
  <si>
    <t>87765</t>
  </si>
  <si>
    <t>CONTRAPISO EM ARGAMASSA TRAÇO 1:4 (CIMENTO E AREIA), PREPARO MECÂNICO COM BETONEIRA 400 L, APLICADO EM ÁREAS MOLHADAS SOBRE IMPERMEABILIZAÇÃO, ESPESSURA 4CM. AF_06/2014</t>
  </si>
  <si>
    <t>38,64</t>
  </si>
  <si>
    <t>87767</t>
  </si>
  <si>
    <t>CONTRAPISO EM ARGAMASSA TRAÇO 1:4 (CIMENTO E AREIA), PREPARO MANUAL, APLICADO EM ÁREAS MOLHADAS SOBRE IMPERMEABILIZAÇÃO, ESPESSURA 4CM. AF_06/2014</t>
  </si>
  <si>
    <t>87768</t>
  </si>
  <si>
    <t>CONTRAPISO EM ARGAMASSA PRONTA, PREPARO MECÂNICO COM MISTURADOR 300 KG, APLICADO EM ÁREAS MOLHADAS SOBRE IMPERMEABILIZAÇÃO, ESPESSURA 4CM. AF_06/2014</t>
  </si>
  <si>
    <t>87769</t>
  </si>
  <si>
    <t>CONTRAPISO EM ARGAMASSA PRONTA, PREPARO MANUAL, APLICADO EM ÁREAS MOLHADAS SOBRE IMPERMEABILIZAÇÃO, ESPESSURA 4CM. AF_06/2014</t>
  </si>
  <si>
    <t>90,13</t>
  </si>
  <si>
    <t>88470</t>
  </si>
  <si>
    <t>CONTRAPISO AUTONIVELANTE, APLICADO SOBRE LAJE, NÃO ADERIDO, ESPESSURA 3CM. AF_06/2014</t>
  </si>
  <si>
    <t>88471</t>
  </si>
  <si>
    <t>CONTRAPISO AUTONIVELANTE, APLICADO SOBRE LAJE, NÃO ADERIDO, ESPESSURA 4CM. AF_06/2014</t>
  </si>
  <si>
    <t>20,90</t>
  </si>
  <si>
    <t>88472</t>
  </si>
  <si>
    <t>CONTRAPISO AUTONIVELANTE, APLICADO SOBRE LAJE, NÃO ADERIDO, ESPESSURA 5CM. AF_06/2014</t>
  </si>
  <si>
    <t>88476</t>
  </si>
  <si>
    <t>CONTRAPISO AUTONIVELANTE, APLICADO SOBRE LAJE, ADERIDO, ESPESSURA 2CM. AF_06/2014</t>
  </si>
  <si>
    <t>88477</t>
  </si>
  <si>
    <t>CONTRAPISO AUTONIVELANTE, APLICADO SOBRE LAJE, ADERIDO, ESPESSURA 3CM. AF_06/2014</t>
  </si>
  <si>
    <t>19,14</t>
  </si>
  <si>
    <t>88478</t>
  </si>
  <si>
    <t>CONTRAPISO AUTONIVELANTE, APLICADO SOBRE LAJE, ADERIDO, ESPESSURA 4CM. AF_06/2014</t>
  </si>
  <si>
    <t>90900</t>
  </si>
  <si>
    <t>CONTRAPISO ACÚSTICO EM ARGAMASSA TRAÇO 1:4 (CIMENTO E AREIA), PREPARO MECÂNICO COM BETONEIRA 400L, APLICADO EM ÁREAS SECAS MENORES QUE 15M2, ESPESSURA 5CM. AF_10/2014</t>
  </si>
  <si>
    <t>54,45</t>
  </si>
  <si>
    <t>90902</t>
  </si>
  <si>
    <t>CONTRAPISO ACÚSTICO EM ARGAMASSA TRAÇO 1:4 (CIMENTO E AREIA), PREPARO MANUAL, APLICADO EM ÁREAS SECAS MENORES QUE 15M2, ESPESSURA 5CM. AF_10/2014</t>
  </si>
  <si>
    <t>60,18</t>
  </si>
  <si>
    <t>90903</t>
  </si>
  <si>
    <t>CONTRAPISO ACÚSTICO EM ARGAMASSA PRONTA, PREPARO MECÂNICO COM MISTURADOR 300 KG, APLICADO EM ÁREAS SECAS MENORES QUE 15M2, ESPESSURA 5CM. AF_10/2014</t>
  </si>
  <si>
    <t>102,52</t>
  </si>
  <si>
    <t>90904</t>
  </si>
  <si>
    <t>CONTRAPISO ACÚSTICO EM ARGAMASSA PRONTA, PREPARO MANUAL, APLICADO EM ÁREAS SECAS MENORES QUE 15M2, ESPESSURA 5CM. AF_10/2014</t>
  </si>
  <si>
    <t>113,41</t>
  </si>
  <si>
    <t>90910</t>
  </si>
  <si>
    <t>CONTRAPISO ACÚSTICO EM ARGAMASSA TRAÇO 1:4 (CIMENTO E AREIA), PREPARO MECÂNICO COM BETONEIRA 400L, APLICADO EM ÁREAS SECAS MENORES QUE 15M2, ESPESSURA 6CM. AF_10/2014</t>
  </si>
  <si>
    <t>57,68</t>
  </si>
  <si>
    <t>90912</t>
  </si>
  <si>
    <t>CONTRAPISO ACÚSTICO EM ARGAMASSA TRAÇO 1:4 (CIMENTO E AREIA), PREPARO MANUAL, APLICADO EM ÁREAS SECAS MENORES QUE 15M2, ESPESSURA 6CM. AF_10/2014</t>
  </si>
  <si>
    <t>63,92</t>
  </si>
  <si>
    <t>90913</t>
  </si>
  <si>
    <t>CONTRAPISO ACÚSTICO EM ARGAMASSA PRONTA, PREPARO MECÂNICO COM MISTURADOR 300 KG, APLICADO EM ÁREAS SECAS MENORES QUE 15M2, ESPESSURA 6CM. AF_10/2014</t>
  </si>
  <si>
    <t>110,03</t>
  </si>
  <si>
    <t>90914</t>
  </si>
  <si>
    <t>CONTRAPISO ACÚSTICO EM ARGAMASSA PRONTA, PREPARO MANUAL, APLICADO EM ÁREAS SECAS MENORES QUE 15M2, ESPESSURA 6CM. AF_10/2014</t>
  </si>
  <si>
    <t>121,89</t>
  </si>
  <si>
    <t>90920</t>
  </si>
  <si>
    <t>CONTRAPISO ACÚSTICO EM ARGAMASSA TRAÇO 1:4 (CIMENTO E AREIA), PREPARO MECÂNICO COM BETONEIRA 400L, APLICADO EM ÁREAS SECAS MENORES QUE 15M2, ESPESSURA 7CM. AF_10/2014</t>
  </si>
  <si>
    <t>90922</t>
  </si>
  <si>
    <t>CONTRAPISO ACÚSTICO EM ARGAMASSA TRAÇO 1:4 (CIMENTO E AREIA), PREPARO MANUAL, APLICADO EM ÁREAS SECAS MENORES QUE 15M2, ESPESSURA 7CM. AF_10/2014</t>
  </si>
  <si>
    <t>90923</t>
  </si>
  <si>
    <t>CONTRAPISO ACÚSTICO EM ARGAMASSA PRONTA, PREPARO MECÂNICO COM MISTURADOR 300 KG, APLICADO EM ÁREAS SECAS MENORES QUE 15M2, ESPESSURA 7CM. AF_10/2014</t>
  </si>
  <si>
    <t>123,88</t>
  </si>
  <si>
    <t>90924</t>
  </si>
  <si>
    <t>CONTRAPISO ACÚSTICO EM ARGAMASSA PRONTA, PREPARO MANUAL, APLICADO EM ÁREAS SECAS MENORES QUE 15M2, ESPESSURA 7CM. AF_10/2014</t>
  </si>
  <si>
    <t>137,51</t>
  </si>
  <si>
    <t>90930</t>
  </si>
  <si>
    <t>CONTRAPISO ACÚSTICO EM ARGAMASSA TRAÇO 1:4 (CIMENTO E AREIA), PREPARO MECÂNICO COM BETONEIRA 400L, APLICADO EM ÁREAS SECAS MAIORES QUE 15M2, ESPESSURA 5CM. AF_10/2014</t>
  </si>
  <si>
    <t>48,94</t>
  </si>
  <si>
    <t>90932</t>
  </si>
  <si>
    <t>CONTRAPISO ACÚSTICO EM ARGAMASSA TRAÇO 1:4 (CIMENTO E AREIA), PREPARO MANUAL, APLICADO EM ÁREAS SECAS MAIORES QUE 15M2, ESPESSURA 5CM. AF_10/2014</t>
  </si>
  <si>
    <t>54,67</t>
  </si>
  <si>
    <t>90933</t>
  </si>
  <si>
    <t>CONTRAPISO ACÚSTICO EM ARGAMASSA PRONTA, PREPARO MECÂNICO COM MISTURADOR 300 KG, APLICADO EM ÁREAS SECAS MAIORES QUE 15M2, ESPESSURA 5CM. AF_10/2014</t>
  </si>
  <si>
    <t>97,01</t>
  </si>
  <si>
    <t>90934</t>
  </si>
  <si>
    <t>CONTRAPISO ACÚSTICO EM ARGAMASSA PRONTA, PREPARO MANUAL, APLICADO EM ÁREAS SECAS MAIORES QUE 15M2, ESPESSURA 5CM. AF_10/2014</t>
  </si>
  <si>
    <t>107,90</t>
  </si>
  <si>
    <t>90940</t>
  </si>
  <si>
    <t>CONTRAPISO ACÚSTICO EM ARGAMASSA TRAÇO 1:4 (CIMENTO E AREIA), PREPARO MECÂNICO COM BETONEIRA 400L, APLICADO EM ÁREAS SECAS MAIORES QUE 15M2, ESPESSURA 6CM. AF_10/2014</t>
  </si>
  <si>
    <t>52,21</t>
  </si>
  <si>
    <t>90942</t>
  </si>
  <si>
    <t>CONTRAPISO ACÚSTICO EM ARGAMASSA TRAÇO 1:4 (CIMENTO E AREIA), PREPARO MANUAL, APLICADO EM ÁREAS SECAS MAIORES QUE 15M2, ESPESSURA 6CM. AF_10/2014</t>
  </si>
  <si>
    <t>58,45</t>
  </si>
  <si>
    <t>90943</t>
  </si>
  <si>
    <t>CONTRAPISO ACÚSTICO EM ARGAMASSA PRONTA, PREPARO MECÂNICO COM MISTURADOR 300 KG, APLICADO EM ÁREAS SECAS MAIORES QUE 15M2, ESPESSURA 6CM. AF_10/2014</t>
  </si>
  <si>
    <t>104,56</t>
  </si>
  <si>
    <t>90944</t>
  </si>
  <si>
    <t>CONTRAPISO ACÚSTICO EM ARGAMASSA PRONTA, PREPARO MANUAL, APLICADO EM ÁREAS SECAS MAIORES QUE 15M2, ESPESSURA 6CM. AF_10/2014</t>
  </si>
  <si>
    <t>116,42</t>
  </si>
  <si>
    <t>90950</t>
  </si>
  <si>
    <t>CONTRAPISO ACÚSTICO EM ARGAMASSA TRAÇO 1:4 (CIMENTO E AREIA), PREPARO MECÂNICO COM BETONEIRA 400L, APLICADO EM ÁREAS SECAS MAIORES QUE 15M2, ESPESSURA 7CM. AF_10/2014</t>
  </si>
  <si>
    <t>90952</t>
  </si>
  <si>
    <t>CONTRAPISO ACÚSTICO EM ARGAMASSA TRAÇO 1:4 (CIMENTO E AREIA), PREPARO MANUAL, APLICADO EM ÁREAS SECAS MAIORES QUE 15M2, ESPESSURA 7CM. AF_10/2014</t>
  </si>
  <si>
    <t>90953</t>
  </si>
  <si>
    <t>CONTRAPISO ACÚSTICO EM ARGAMASSA PRONTA, PREPARO MECÂNICO COM MISTURADOR 300 KG, APLICADO EM ÁREAS SECAS MAIORES QUE 15M2, ESPESSURA 7CM. AF_10/2014</t>
  </si>
  <si>
    <t>90954</t>
  </si>
  <si>
    <t>CONTRAPISO ACÚSTICO EM ARGAMASSA PRONTA, PREPARO MANUAL, APLICADO EM ÁREAS SECAS MAIORES QUE 15M2, ESPESSURA 7CM. AF_10/2014</t>
  </si>
  <si>
    <t>132,00</t>
  </si>
  <si>
    <t>94438</t>
  </si>
  <si>
    <t>(COMPOSIÇÃO REPRESENTATIVA) DO SERVIÇO DE CONTRAPISO EM ARGAMASSA TRAÇO 1:4 (CIM E AREIA), EM BETONEIRA 400 L, ESPESSURA 3 CM ÁREAS SECAS E 3 CM ÁREAS MOLHADAS, PARA EDIFICAÇÃO HABITACIONAL UNIFAMILIAR (CASA) E EDIFICAÇÃO PÚBLICA PADRÃO. AF_11/2014</t>
  </si>
  <si>
    <t>31,10</t>
  </si>
  <si>
    <t>94439</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</si>
  <si>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</si>
  <si>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94779</t>
  </si>
  <si>
    <t>(COMPOSIÇÃO REPRESENTATIVA) DO SERVIÇO DE CONTRAPISO EM ARGAMASSA TRAÇO 1:4 (CIM E AREIA), EM BETONEIRA 400 L, ESPESSURA 3 CM ÁREAS SECAS E 3 CM ÁREAS MOLHADAS, PARA EDIFICAÇÃO HABITACIONAL MULTIFAMILIAR (PRÉDIO). AF_11/2014</t>
  </si>
  <si>
    <t>30,04</t>
  </si>
  <si>
    <t>94782</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</si>
  <si>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</si>
  <si>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33,86</t>
  </si>
  <si>
    <t>72189</t>
  </si>
  <si>
    <t>RODAPE VINILICO ALTURA 5CM, ESPESSURA 1MM, FIXADO COM COLA</t>
  </si>
  <si>
    <t>72190</t>
  </si>
  <si>
    <t>RODAPE BORRACHA LISO, ALTURA = 7CM, ESPESSURA = 2 MM, PARA ARGAMASSA</t>
  </si>
  <si>
    <t>23,08</t>
  </si>
  <si>
    <t>87871</t>
  </si>
  <si>
    <t>CHAPISCO APLICADO SOMENTE EM ESTRUTURAS DE CONCRETO EM ALVENARIAS INTERNAS, COM DESEMPENADEIRA DENTADA. ARGAMASSA INDUSTRIALIZADA COM PREPARO MANUAL. AF_06/2014</t>
  </si>
  <si>
    <t>87872</t>
  </si>
  <si>
    <t>CHAPISCO APLICADO SOMENTE EM ESTRUTURAS DE CONCRETO EM ALVENARIAS INTERNAS, COM DESEMPENADEIRA DENTADA.  ARGAMASSA INDUSTRIALIZADA COM PREPARO EM MISTURADOR 300 KG. AF_06/2014</t>
  </si>
  <si>
    <t>13,67</t>
  </si>
  <si>
    <t>87873</t>
  </si>
  <si>
    <t>CHAPISCO APLICADO EM ALVENARIAS E ESTRUTURAS DE CONCRETO INTERNAS, COM ROLO PARA TEXTURA ACRÍLICA.  ARGAMASSA TRAÇO 1:4 E EMULSÃO POLIMÉRICA (ADESIVO) COM PREPARO MANUAL. AF_06/2014</t>
  </si>
  <si>
    <t>87874</t>
  </si>
  <si>
    <t>CHAPISCO APLICADO EM ALVENARIAS E ESTRUTURAS DE CONCRETO INTERNAS, COM ROLO PARA TEXTURA ACRÍLICA.  ARGAMASSA TRAÇO 1:4 E EMULSÃO POLIMÉRICA (ADESIVO) COM PREPARO EM BETONEIRA 400L. AF_06/2014</t>
  </si>
  <si>
    <t>3,67</t>
  </si>
  <si>
    <t>87876</t>
  </si>
  <si>
    <t>CHAPISCO APLICADO EM ALVENARIAS E ESTRUTURAS DE CONCRETO INTERNAS, COM ROLO PARA TEXTURA ACRÍLICA.  ARGAMASSA INDUSTRIALIZADA COM PREPARO MANUAL. AF_06/2014</t>
  </si>
  <si>
    <t>87877</t>
  </si>
  <si>
    <t>CHAPISCO APLICADO EM ALVENARIAS E ESTRUTURAS DE CONCRETO INTERNAS, COM ROLO PARA TEXTURA ACRÍLICA.  ARGAMASSA INDUSTRIALIZADA COM PREPARO EM MISTURADOR 300 KG. AF_06/2014</t>
  </si>
  <si>
    <t>87878</t>
  </si>
  <si>
    <t>CHAPISCO APLICADO EM ALVENARIAS E ESTRUTURAS DE CONCRETO INTERNAS, COM COLHER DE PEDREIRO.  ARGAMASSA TRAÇO 1:3 COM PREPARO MANUAL. AF_06/2014</t>
  </si>
  <si>
    <t>87879</t>
  </si>
  <si>
    <t>CHAPISCO APLICADO EM ALVENARIAS E ESTRUTURAS DE CONCRETO INTERNAS, COM COLHER DE PEDREIRO.  ARGAMASSA TRAÇO 1:3 COM PREPARO EM BETONEIRA 400L. AF_06/2014</t>
  </si>
  <si>
    <t>87881</t>
  </si>
  <si>
    <t>CHAPISCO APLICADO NO TETO, COM ROLO PARA TEXTURA ACRÍLICA. ARGAMASSA TRAÇO 1:4 E EMULSÃO POLIMÉRICA (ADESIVO) COM PREPARO MANUAL. AF_06/2014</t>
  </si>
  <si>
    <t>3,71</t>
  </si>
  <si>
    <t>87882</t>
  </si>
  <si>
    <t>CHAPISCO APLICADO NO TETO, COM ROLO PARA TEXTURA ACRÍLICA. ARGAMASSA TRAÇO 1:4 E EMULSÃO POLIMÉRICA (ADESIVO) COM PREPARO EM BETONEIRA 400L. AF_06/2014</t>
  </si>
  <si>
    <t>87884</t>
  </si>
  <si>
    <t>CHAPISCO APLICADO NO TETO, COM ROLO PARA TEXTURA ACRÍLICA. ARGAMASSA INDUSTRIALIZADA COM PREPARO MANUAL. AF_06/2014</t>
  </si>
  <si>
    <t>7,43</t>
  </si>
  <si>
    <t>87885</t>
  </si>
  <si>
    <t>CHAPISCO APLICADO NO TETO, COM ROLO PARA TEXTURA ACRÍLICA. ARGAMASSA INDUSTRIALIZADA COM PREPARO EM MISTURADOR 300 KG. AF_06/2014</t>
  </si>
  <si>
    <t>87886</t>
  </si>
  <si>
    <t>CHAPISCO APLICADO NO TETO, COM DESEMPENADEIRA DENTADA. ARGAMASSA INDUSTRIALIZADA COM PREPARO MANUAL. AF_06/2014</t>
  </si>
  <si>
    <t>19,77</t>
  </si>
  <si>
    <t>87887</t>
  </si>
  <si>
    <t>CHAPISCO APLICADO NO TETO, COM DESEMPENADEIRA DENTADA. ARGAMASSA INDUSTRIALIZADA COM PREPARO EM MISTURADOR 300 KG. AF_06/2014</t>
  </si>
  <si>
    <t>87888</t>
  </si>
  <si>
    <t>CHAPISCO APLICADO EM ALVENARIA (SEM PRESENÇA DE VÃOS) E ESTRUTURAS DE CONCRETO DE FACHADA, COM ROLO PARA TEXTURA ACRÍLICA.  ARGAMASSA TRAÇO 1:4 E EMULSÃO POLIMÉRICA (ADESIVO) COM PREPARO MANUAL. AF_06/2014</t>
  </si>
  <si>
    <t>87889</t>
  </si>
  <si>
    <t>CHAPISCO APLICADO EM ALVENARIA (SEM PRESENÇA DE VÃOS) E ESTRUTURAS DE CONCRETO DE FACHADA, COM ROLO PARA TEXTURA ACRÍLICA.  ARGAMASSA TRAÇO 1:4 E EMULSÃO POLIMÉRICA (ADESIVO) COM PREPARO EM BETONEIRA 400L. AF_06/2014</t>
  </si>
  <si>
    <t>4,85</t>
  </si>
  <si>
    <t>87891</t>
  </si>
  <si>
    <t>CHAPISCO APLICADO EM ALVENARIA (SEM PRESENÇA DE VÃOS) E ESTRUTURAS DE CONCRETO DE FACHADA, COM ROLO PARA TEXTURA ACRÍLICA.  ARGAMASSA INDUSTRIALIZADA COM PREPARO MANUAL. AF_06/2014</t>
  </si>
  <si>
    <t>8,70</t>
  </si>
  <si>
    <t>87892</t>
  </si>
  <si>
    <t>CHAPISCO APLICADO EM ALVENARIA (SEM PRESENÇA DE VÃOS) E ESTRUTURAS DE CONCRETO DE FACHADA, COM ROLO PARA TEXTURA ACRÍLICA.  ARGAMASSA INDUSTRIALIZADA COM PREPARO EM MISTURADOR 300 KG. AF_06/2014</t>
  </si>
  <si>
    <t>8,40</t>
  </si>
  <si>
    <t>87893</t>
  </si>
  <si>
    <t>CHAPISCO APLICADO EM ALVENARIA (SEM PRESENÇA DE VÃOS) E ESTRUTURAS DE CONCRETO DE FACHADA, COM COLHER DE PEDREIRO.  ARGAMASSA TRAÇO 1:3 COM PREPARO MANUAL. AF_06/2014</t>
  </si>
  <si>
    <t>87894</t>
  </si>
  <si>
    <t>CHAPISCO APLICADO EM ALVENARIA (SEM PRESENÇA DE VÃOS) E ESTRUTURAS DE CONCRETO DE FACHADA, COM COLHER DE PEDREIRO.  ARGAMASSA TRAÇO 1:3 COM PREPARO EM BETONEIRA 400L. AF_06/2014</t>
  </si>
  <si>
    <t>87896</t>
  </si>
  <si>
    <t>CHAPISCO APLICADO EM ALVENARIA (SEM PRESENÇA DE VÃOS) E ESTRUTURAS DE CONCRETO DE FACHADA, COM EQUIPAMENTO DE PROJEÇÃO.  ARGAMASSA TRAÇO 1:3 COM PREPARO MANUAL. AF_06/2014</t>
  </si>
  <si>
    <t>87897</t>
  </si>
  <si>
    <t>CHAPISCO APLICADO EM ALVENARIA (SEM PRESENÇA DE VÃOS) E ESTRUTURAS DE CONCRETO DE FACHADA, COM EQUIPAMENTO DE PROJEÇÃO.  ARGAMASSA TRAÇO 1:3 COM PREPARO EM BETONEIRA 400 L. AF_06/2014</t>
  </si>
  <si>
    <t>4,22</t>
  </si>
  <si>
    <t>87899</t>
  </si>
  <si>
    <t>CHAPISCO APLICADO EM ALVENARIA (COM PRESENÇA DE VÃOS) E ESTRUTURAS DE CONCRETO DE FACHADA, COM ROLO PARA TEXTURA ACRÍLICA.  ARGAMASSA TRAÇO 1:4 E EMULSÃO POLIMÉRICA (ADESIVO) COM PREPARO MANUAL. AF_06/2014</t>
  </si>
  <si>
    <t>87900</t>
  </si>
  <si>
    <t>CHAPISCO APLICADO EM ALVENARIA (COM PRESENÇA DE VÃOS) E ESTRUTURAS DE CONCRETO DE FACHADA, COM ROLO PARA TEXTURA ACRÍLICA.  ARGAMASSA TRAÇO 1:4 E EMULSÃO POLIMÉRICA (ADESIVO) COM PREPARO EM BETONEIRA 400L. AF_06/2014</t>
  </si>
  <si>
    <t>87902</t>
  </si>
  <si>
    <t>CHAPISCO APLICADO EM ALVENARIA (COM PRESENÇA DE VÃOS) E ESTRUTURAS DE CONCRETO DE FACHADA, COM ROLO PARA TEXTURA ACRÍLICA.  ARGAMASSA INDUSTRIALIZADA COM PREPARO MANUAL. AF_06/2014</t>
  </si>
  <si>
    <t>87903</t>
  </si>
  <si>
    <t>CHAPISCO APLICADO EM ALVENARIA (COM PRESENÇA DE VÃOS) E ESTRUTURAS DE CONCRETO DE FACHADA, COM ROLO PARA TEXTURA ACRÍLICA.  ARGAMASSA INDUSTRIALIZADA COM PREPARO EM MISTURADOR 300 KG. AF_06/2014</t>
  </si>
  <si>
    <t>9,43</t>
  </si>
  <si>
    <t>87904</t>
  </si>
  <si>
    <t>CHAPISCO APLICADO EM ALVENARIA (COM PRESENÇA DE VÃOS) E ESTRUTURAS DE CONCRETO DE FACHADA, COM COLHER DE PEDREIRO.  ARGAMASSA TRAÇO 1:3 COM PREPARO MANUAL. AF_06/2014</t>
  </si>
  <si>
    <t>87905</t>
  </si>
  <si>
    <t>CHAPISCO APLICADO EM ALVENARIA (COM PRESENÇA DE VÃOS) E ESTRUTURAS DE CONCRETO DE FACHADA, COM COLHER DE PEDREIRO.  ARGAMASSA TRAÇO 1:3 COM PREPARO EM BETONEIRA 400L. AF_06/2014</t>
  </si>
  <si>
    <t>6,58</t>
  </si>
  <si>
    <t>87907</t>
  </si>
  <si>
    <t>CHAPISCO APLICADO EM ALVENARIA (COM PRESENÇA DE VÃOS) E ESTRUTURAS DE CONCRETO DE FACHADA, COM EQUIPAMENTO DE PROJEÇÃO.  ARGAMASSA TRAÇO 1:3 COM PREPARO MANUAL. AF_06/2014</t>
  </si>
  <si>
    <t>6,09</t>
  </si>
  <si>
    <t>87908</t>
  </si>
  <si>
    <t>CHAPISCO APLICADO EM ALVENARIA (COM PRESENÇA DE VÃOS) E ESTRUTURAS DE CONCRETO DE FACHADA, COM EQUIPAMENTO DE PROJEÇÃO.  ARGAMASSA TRAÇO 1:3 COM PREPARO EM BETONEIRA 400 L. AF_06/2014</t>
  </si>
  <si>
    <t>5,66</t>
  </si>
  <si>
    <t>87910</t>
  </si>
  <si>
    <t>CHAPISCO APLICADO SOMENTE NA ESTRUTURA DE CONCRETO DA FACHADA, COM DESEMPENADEIRA DENTADA. ARGAMASSA INDUSTRIALIZADA COM PREPARO MANUAL. AF_06/2014</t>
  </si>
  <si>
    <t>19,72</t>
  </si>
  <si>
    <t>87911</t>
  </si>
  <si>
    <t>CHAPISCO APLICADO SOMENTE NA ESTRUTURA DE CONCRETO DA FACHADA, COM DESEMPENADEIRA DENTADA. ARGAMASSA INDUSTRIALIZADA COM PREPARO EM MISTURADOR 300 KG. AF_06/2014</t>
  </si>
  <si>
    <t>19,05</t>
  </si>
  <si>
    <t>87411</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</si>
  <si>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</si>
  <si>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</si>
  <si>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87413</t>
  </si>
  <si>
    <t>APLICAÇÃO MANUAL DE GESSO DESEMPENADO (SEM TALISCAS) EM TETO DE AMBIENTES DE ÁREA MENOR QUE 5M², ESPESSURA DE 0,5CM. AF_06/2014</t>
  </si>
  <si>
    <t>19,04</t>
  </si>
  <si>
    <t>87414</t>
  </si>
  <si>
    <t>APLICAÇÃO MANUAL DE GESSO DESEMPENADO (SEM TALISCAS) EM TETO DE AMBIENTES DE ÁREA MAIOR QUE 10M², ESPESSURA DE 1,0CM. AF_06/2014</t>
  </si>
  <si>
    <t>15,96</t>
  </si>
  <si>
    <t>87415</t>
  </si>
  <si>
    <t>APLICAÇÃO MANUAL DE GESSO DESEMPENADO (SEM TALISCAS) EM TETO DE AMBIENTES DE ÁREA ENTRE 5M² E 10M², ESPESSURA DE 1,0CM. AF_06/2014</t>
  </si>
  <si>
    <t>20,94</t>
  </si>
  <si>
    <t>87416</t>
  </si>
  <si>
    <t>APLICAÇÃO MANUAL DE GESSO DESEMPENADO (SEM TALISCAS) EM TETO DE AMBIENTES DE ÁREA MENOR QUE 5M², ESPESSURA DE 1,0CM. AF_06/2014</t>
  </si>
  <si>
    <t>87417</t>
  </si>
  <si>
    <t>APLICAÇÃO MANUAL DE GESSO DESEMPENADO (SEM TALISCAS) EM PAREDES DE AMBIENTES DE ÁREA MAIOR QUE 10M², ESPESSURA DE 0,5CM. AF_06/2014</t>
  </si>
  <si>
    <t>11,69</t>
  </si>
  <si>
    <t>87418</t>
  </si>
  <si>
    <t>APLICAÇÃO MANUAL DE GESSO DESEMPENADO (SEM TALISCAS) EM PAREDES DE AMBIENTES DE ÁREA ENTRE 5M² E 10M², ESPESSURA DE 0,5CM. AF_06/2014</t>
  </si>
  <si>
    <t>87419</t>
  </si>
  <si>
    <t>APLICAÇÃO MANUAL DE GESSO DESEMPENADO (SEM TALISCAS) EM PAREDES DE AMBIENTES DE ÁREA MENOR QUE 5M², ESPESSURA DE 0,5CM. AF_06/2014</t>
  </si>
  <si>
    <t>87420</t>
  </si>
  <si>
    <t>APLICAÇÃO MANUAL DE GESSO DESEMPENADO (SEM TALISCAS) EM PAREDES DE AMBIENTES DE ÁREA MAIOR QUE 10M², ESPESSURA DE 1,0CM. AF_06/2014</t>
  </si>
  <si>
    <t>17,25</t>
  </si>
  <si>
    <t>87421</t>
  </si>
  <si>
    <t>APLICAÇÃO MANUAL DE GESSO DESEMPENADO (SEM TALISCAS) EM PAREDES DE AMBIENTES DE ÁREA ENTRE 5M² E 10M², ESPESSURA DE 1,0CM. AF_06/2014</t>
  </si>
  <si>
    <t>87422</t>
  </si>
  <si>
    <t>APLICAÇÃO MANUAL DE GESSO DESEMPENADO (SEM TALISCAS) EM PAREDES DE AMBIENTES DE ÁREA MENOR QUE 5M², ESPESSURA DE 1,0CM. AF_06/2014</t>
  </si>
  <si>
    <t>18,73</t>
  </si>
  <si>
    <t>87423</t>
  </si>
  <si>
    <t>APLICAÇÃO MANUAL DE GESSO SARRAFEADO (COM TALISCAS) EM PAREDES DE AMBIENTES DE ÁREA MAIOR QUE 10M², ESPESSURA DE 1,0CM. AF_06/2014</t>
  </si>
  <si>
    <t>23,50</t>
  </si>
  <si>
    <t>87424</t>
  </si>
  <si>
    <t>APLICAÇÃO MANUAL DE GESSO SARRAFEADO (COM TALISCAS) EM PAREDES DE AMBIENTES DE ÁREA ENTRE 5M² E 10M², ESPESSURA DE 1,0CM. AF_06/2014</t>
  </si>
  <si>
    <t>87425</t>
  </si>
  <si>
    <t>APLICAÇÃO MANUAL DE GESSO SARRAFEADO (COM TALISCAS) EM PAREDES DE AMBIENTES DE ÁREA MENOR QUE 5M², ESPESSURA DE 1,0CM. AF_06/2014</t>
  </si>
  <si>
    <t>87426</t>
  </si>
  <si>
    <t>APLICAÇÃO MANUAL DE GESSO SARRAFEADO (COM TALISCAS) EM PAREDES DE AMBIENTES DE ÁREA MAIOR QUE 10M², ESPESSURA DE 1,5CM. AF_06/2014</t>
  </si>
  <si>
    <t>27,36</t>
  </si>
  <si>
    <t>87427</t>
  </si>
  <si>
    <t>APLICAÇÃO MANUAL DE GESSO SARRAFEADO (COM TALISCAS) EM PAREDES DE AMBIENTES DE ÁREA ENTRE 5M² E 10M², ESPESSURA DE 1,5CM. AF_06/2014</t>
  </si>
  <si>
    <t>27,92</t>
  </si>
  <si>
    <t>87428</t>
  </si>
  <si>
    <t>APLICAÇÃO MANUAL DE GESSO SARRAFEADO (COM TALISCAS) EM PAREDES DE AMBIENTES DE ÁREA MENOR QUE 5M², ESPESSURA DE 1,5CM. AF_06/2014</t>
  </si>
  <si>
    <t>28,85</t>
  </si>
  <si>
    <t>87429</t>
  </si>
  <si>
    <t>APLICAÇÃO DE GESSO PROJETADO COM EQUIPAMENTO DE PROJEÇÃO EM PAREDES DE AMBIENTES DE ÁREA MAIOR QUE 10M², DESEMPENADO (SEM TALISCAS), ESPESSURA DE 0,5CM. AF_06/2014</t>
  </si>
  <si>
    <t>13,48</t>
  </si>
  <si>
    <t>87430</t>
  </si>
  <si>
    <t>APLICAÇÃO DE GESSO PROJETADO COM EQUIPAMENTO DE PROJEÇÃO EM PAREDES DE AMBIENTES DE ÁREA ENTRE 5M² E 10M², DESEMPENADO (SEM TALISCAS), ESPESSURA DE 0,5CM. AF_06/2014</t>
  </si>
  <si>
    <t>87431</t>
  </si>
  <si>
    <t>APLICAÇÃO DE GESSO PROJETADO COM EQUIPAMENTO DE PROJEÇÃO EM PAREDES DE AMBIENTES DE ÁREA MENOR QUE 5M², DESEMPENADO (SEM TALISCAS), ESPESSURA DE 0,5CM. AF_06/2014</t>
  </si>
  <si>
    <t>14,04</t>
  </si>
  <si>
    <t>87432</t>
  </si>
  <si>
    <t>APLICAÇÃO DE GESSO PROJETADO COM EQUIPAMENTO DE PROJEÇÃO EM PAREDES DE AMBIENTES DE ÁREA MAIOR QUE 10M², DESEMPENADO (SEM TALISCAS), ESPESSURA DE 1,0CM. AF_06/2014</t>
  </si>
  <si>
    <t>19,13</t>
  </si>
  <si>
    <t>87433</t>
  </si>
  <si>
    <t>APLICAÇÃO DE GESSO PROJETADO COM EQUIPAMENTO DE PROJEÇÃO EM PAREDES DE AMBIENTES DE ÁREA ENTRE 5M² E 10M², DESEMPENADO (SEM TALISCAS), ESPESSURA DE 1,0CM. AF_06/2014</t>
  </si>
  <si>
    <t>19,88</t>
  </si>
  <si>
    <t>87434</t>
  </si>
  <si>
    <t>APLICAÇÃO DE GESSO PROJETADO COM EQUIPAMENTO DE PROJEÇÃO EM PAREDES DE AMBIENTES DE ÁREA MENOR QUE 5M², DESEMPENADO (SEM TALISCAS), ESPESSURA DE 1,0CM. AF_06/2014</t>
  </si>
  <si>
    <t>20,42</t>
  </si>
  <si>
    <t>87435</t>
  </si>
  <si>
    <t>APLICAÇÃO DE GESSO PROJETADO COM EQUIPAMENTO DE PROJEÇÃO EM PAREDES DE AMBIENTES DE ÁREA MAIOR QUE 10M², SARRAFEADO (COM TALISCAS), ESPESSURA DE 1,0CM. AF_06/2014</t>
  </si>
  <si>
    <t>87436</t>
  </si>
  <si>
    <t>APLICAÇÃO DE GESSO PROJETADO COM EQUIPAMENTO DE PROJEÇÃO EM PAREDES DE AMBIENTES DE ÁREA ENTRE 5M² E 10M², SARRAFEADO (COM TALISCAS), ESPESSURA DE 1,0CM. AF_06/2014</t>
  </si>
  <si>
    <t>87437</t>
  </si>
  <si>
    <t>APLICAÇÃO DE GESSO PROJETADO COM EQUIPAMENTO DE PROJEÇÃO EM PAREDES DE AMBIENTES DE ÁREA MENOR QUE 5M², SARRAFEADO (COM TALISCAS), ESPESSURA DE 1,0CM. AF_06/2014</t>
  </si>
  <si>
    <t>23,74</t>
  </si>
  <si>
    <t>87438</t>
  </si>
  <si>
    <t>APLICAÇÃO DE GESSO PROJETADO COM EQUIPAMENTO DE PROJEÇÃO EM PAREDES DE AMBIENTES DE ÁREA MAIOR QUE 10M², SARRAFEADO (COM TALISCAS), ESPESSURA DE 1,5CM. AF_06/2014</t>
  </si>
  <si>
    <t>87439</t>
  </si>
  <si>
    <t>APLICAÇÃO DE GESSO PROJETADO COM EQUIPAMENTO DE PROJEÇÃO EM PAREDES DE AMBIENTES DE ÁREA ENTRE 5M² E 10M², SARRAFEADO (COM TALISCAS), ESPESSURA DE 1,5CM. AF_06/2014</t>
  </si>
  <si>
    <t>87440</t>
  </si>
  <si>
    <t>APLICAÇÃO DE GESSO PROJETADO COM EQUIPAMENTO DE PROJEÇÃO EM PAREDES DE AMBIENTES DE ÁREA MENOR QUE 5M², SARRAFEADO (COM TALISCAS), ESPESSURA DE 1,5CM. AF_06/2014</t>
  </si>
  <si>
    <t>28,82</t>
  </si>
  <si>
    <t>87527</t>
  </si>
  <si>
    <t>EMBOÇO, PARA RECEBIMENTO DE CERÂMICA, EM ARGAMASSA TRAÇO 1:2:8, PREPARO MECÂNICO COM BETONEIRA 400L, APLICADO MANUALMENTE EM FACES INTERNAS DE PAREDES, PARA AMBIENTE COM ÁREA MENOR QUE 5M2, ESPESSURA DE 20MM, COM EXECUÇÃO DE TALISCAS. AF_06/2014</t>
  </si>
  <si>
    <t>27,71</t>
  </si>
  <si>
    <t>87528</t>
  </si>
  <si>
    <t>EMBOÇO, PARA RECEBIMENTO DE CERÂMICA, EM ARGAMASSA TRAÇO 1:2:8, PREPARO MANUAL, APLICADO MANUALMENTE EM FACES INTERNAS DE PAREDES, PARA AMBIENTE COM ÁREA MENOR QUE 5M2, ESPESSURA DE 20MM, COM EXECUÇÃO DE TALISCAS. AF_06/2014</t>
  </si>
  <si>
    <t>31,34</t>
  </si>
  <si>
    <t>87529</t>
  </si>
  <si>
    <t>MASSA ÚNICA, PARA RECEBIMENTO DE PINTURA, EM ARGAMASSA TRAÇO 1:2:8, PREPARO MECÂNICO COM BETONEIRA 400L, APLICADA MANUALMENTE EM FACES INTERNAS DE PAREDES, ESPESSURA DE 20MM, COM EXECUÇÃO DE TALISCAS. AF_06/2014</t>
  </si>
  <si>
    <t>87530</t>
  </si>
  <si>
    <t>MASSA ÚNICA, PARA RECEBIMENTO DE PINTURA, EM ARGAMASSA TRAÇO 1:2:8, PREPARO MANUAL, APLICADA MANUALMENTE EM FACES INTERNAS DE PAREDES, ESPESSURA DE 20MM, COM EXECUÇÃO DE TALISCAS. AF_06/2014</t>
  </si>
  <si>
    <t>87531</t>
  </si>
  <si>
    <t>EMBOÇO, PARA RECEBIMENTO DE CERÂMICA, EM ARGAMASSA TRAÇO 1:2:8, PREPARO MECÂNICO COM BETONEIRA 400L, APLICADO MANUALMENTE EM FACES INTERNAS DE PAREDES, PARA AMBIENTE COM ÁREA ENTRE 5M2 E 10M2, ESPESSURA DE 20MM, COM EXECUÇÃO DE TALISCAS. AF_06/2014</t>
  </si>
  <si>
    <t>23,71</t>
  </si>
  <si>
    <t>87532</t>
  </si>
  <si>
    <t>EMBOÇO, PARA RECEBIMENTO DE CERÂMICA, EM ARGAMASSA TRAÇO 1:2:8, PREPARO MANUAL, APLICADO MANUALMENTE EM FACES INTERNAS DE PAREDES, PARA AMBIENTE COM ÁREA  ENTRE 5M2 E 10M2, ESPESSURA DE 20MM, COM EXECUÇÃO DE TALISCAS. AF_06/2014</t>
  </si>
  <si>
    <t>87535</t>
  </si>
  <si>
    <t>EMBOÇO, PARA RECEBIMENTO DE CERÂMICA, EM ARGAMASSA TRAÇO 1:2:8, PREPARO MECÂNICO COM BETONEIRA 400L, APLICADO MANUALMENTE EM FACES INTERNAS DE PAREDES, PARA AMBIENTE COM ÁREA  MAIOR QUE 10M2, ESPESSURA DE 20MM, COM EXECUÇÃO DE TALISCAS. AF_06/2014</t>
  </si>
  <si>
    <t>20,75</t>
  </si>
  <si>
    <t>87536</t>
  </si>
  <si>
    <t>EMBOÇO, PARA RECEBIMENTO DE CERÂMICA, EM ARGAMASSA TRAÇO 1:2:8, PREPARO MANUAL, APLICADO MANUALMENTE EM FACES INTERNAS DE PAREDES, PARA AMBIENTE COM ÁREA  MAIOR QUE 10M2, ESPESSURA DE 20MM, COM EXECUÇÃO DE TALISCAS. AF_06/2014</t>
  </si>
  <si>
    <t>24,38</t>
  </si>
  <si>
    <t>87537</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</si>
  <si>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</si>
  <si>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46,12</t>
  </si>
  <si>
    <t>87538</t>
  </si>
  <si>
    <t>MASSA ÚNICA, PARA RECEBIMENTO DE PINTURA, EM ARGAMASSA INDUSTRIALIZADA, PREPARO MECÂNICO, APLICADO COM EQUIPAMENTO DE MISTURA E PROJEÇÃO DE 1,5 M3/H DE ARGAMASSA EM FACES INTERNAS DE PAREDES, ESPESSURA DE 20MM, COM EXECUÇÃO DE TALISCAS. AF_06/2014</t>
  </si>
  <si>
    <t>87539</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</si>
  <si>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</si>
  <si>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42,71</t>
  </si>
  <si>
    <t>87541</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</si>
  <si>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</si>
  <si>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87543</t>
  </si>
  <si>
    <t>MASSA ÚNICA, PARA RECEBIMENTO DE PINTURA OU CERÂMICA, EM ARGAMASSA INDUSTRIALIZADA, PREPARO MECÂNICO, APLICADO COM EQUIPAMENTO DE MISTURA E PROJEÇÃO DE 1,5 M3/H DE ARGAMASSA EM FACES INTERNAS DE PAREDES, ESPESSURA DE 5MM, SEM EXECUÇÃO DE TALISCAS. AF_06/2014</t>
  </si>
  <si>
    <t>87545</t>
  </si>
  <si>
    <t>EMBOÇO, PARA RECEBIMENTO DE CERÂMICA, EM ARGAMASSA TRAÇO 1:2:8, PREPARO MECÂNICO COM BETONEIRA 400L, APLICADO MANUALMENTE EM FACES INTERNAS DE PAREDES, PARA AMBIENTE COM ÁREA MENOR QUE 5M2, ESPESSURA DE 10MM, COM EXECUÇÃO DE TALISCAS. AF_06/2014</t>
  </si>
  <si>
    <t>19,21</t>
  </si>
  <si>
    <t>87546</t>
  </si>
  <si>
    <t>EMBOÇO, PARA RECEBIMENTO DE CERÂMICA, EM ARGAMASSA TRAÇO 1:2:8, PREPARO MANUAL, APLICADO MANUALMENTE EM FACES INTERNAS DE PAREDES, PARA AMBIENTE COM ÁREA MENOR QUE 5M2, ESPESSURA DE 10MM, COM EXECUÇÃO DE TALISCAS. AF_06/2014</t>
  </si>
  <si>
    <t>87547</t>
  </si>
  <si>
    <t>MASSA ÚNICA, PARA RECEBIMENTO DE PINTURA, EM ARGAMASSA TRAÇO 1:2:8, PREPARO MECÂNICO COM BETONEIRA 400L, APLICADA MANUALMENTE EM FACES INTERNAS DE PAREDES, ESPESSURA DE 10MM, COM EXECUÇÃO DE TALISCAS. AF_06/2014</t>
  </si>
  <si>
    <t>16,28</t>
  </si>
  <si>
    <t>87548</t>
  </si>
  <si>
    <t>MASSA ÚNICA, PARA RECEBIMENTO DE PINTURA, EM ARGAMASSA TRAÇO 1:2:8, PREPARO MANUAL, APLICADA MANUALMENTE EM FACES INTERNAS DE PAREDES, ESPESSURA DE 10MM, COM EXECUÇÃO DE TALISCAS. AF_06/2014</t>
  </si>
  <si>
    <t>87549</t>
  </si>
  <si>
    <t>EMBOÇO, PARA RECEBIMENTO DE CERÂMICA, EM ARGAMASSA TRAÇO 1:2:8, PREPARO MECÂNICO COM BETONEIRA 400L, APLICADO MANUALMENTE EM FACES INTERNAS DE PAREDES, PARA AMBIENTE COM ÁREA ENTRE 5M2 E 10M2, ESPESSURA DE 10MM, COM EXECUÇÃO DE TALISCAS. AF_06/2014</t>
  </si>
  <si>
    <t>87550</t>
  </si>
  <si>
    <t>EMBOÇO, PARA RECEBIMENTO DE CERÂMICA, EM ARGAMASSA TRAÇO 1:2:8, PREPARO MANUAL, APLICADO MANUALMENTE EM FACES INTERNAS DE PAREDES, PARA AMBIENTE COM ÁREA ENTRE 5M2 E 10M2, ESPESSURA DE 10MM, COM EXECUÇÃO DE TALISCAS. AF_06/2014</t>
  </si>
  <si>
    <t>17,26</t>
  </si>
  <si>
    <t>87553</t>
  </si>
  <si>
    <t>EMBOÇO, PARA RECEBIMENTO DE CERÂMICA, EM ARGAMASSA TRAÇO 1:2:8, PREPARO MECÂNICO COM BETONEIRA 400L, APLICADO MANUALMENTE EM FACES INTERNAS DE PAREDES, PARA AMBIENTE COM ÁREA MAIOR QUE 10M2, ESPESSURA DE 10MM, COM EXECUÇÃO DE TALISCAS. AF_06/2014</t>
  </si>
  <si>
    <t>12,26</t>
  </si>
  <si>
    <t>87554</t>
  </si>
  <si>
    <t>EMBOÇO, PARA RECEBIMENTO DE CERÂMICA, EM ARGAMASSA TRAÇO 1:2:8, PREPARO MANUAL, APLICADO MANUALMENTE EM FACES INTERNAS DE PAREDES, PARA AMBIENTE COM ÁREA MAIOR QUE 10M2, ESPESSURA DE 10MM, COM EXECUÇÃO DE TALISCAS. AF_06/2014</t>
  </si>
  <si>
    <t>87555</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</si>
  <si>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</si>
  <si>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28,71</t>
  </si>
  <si>
    <t>87556</t>
  </si>
  <si>
    <t>MASSA ÚNICA, PARA RECEBIMENTO DE PINTURA, EM ARGAMASSA INDUSTRIALIZADA, PREPARO MECÂNICO, APLICADO COM EQUIPAMENTO DE MISTURA E PROJEÇÃO DE 1,5 M3/H DE ARGAMASSA EM FACES INTERNAS DE PAREDES, ESPESSURA DE 10MM, COM EXECUÇÃO DE TALISCAS. AF_06/2014</t>
  </si>
  <si>
    <t>26,22</t>
  </si>
  <si>
    <t>87557</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</si>
  <si>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</si>
  <si>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25,31</t>
  </si>
  <si>
    <t>87559</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</si>
  <si>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</si>
  <si>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87561</t>
  </si>
  <si>
    <t>MASSA ÚNICA, PARA RECEBIMENTO DE PINTURA OU CERÂMICA, EM ARGAMASSA INDUSTRIALIZADA, PREPARO MECÂNICO, APLICADO COM EQUIPAMENTO DE MISTURA E PROJEÇÃO DE 1,5 M3/H DE ARGAMASSA EM FACES INTERNAS DE PAREDES, ESPESSURA DE 10MM, SEM EXECUÇÃO DE TALISCAS. AF_06/2014</t>
  </si>
  <si>
    <t>87775</t>
  </si>
  <si>
    <t>EMBOÇO OU MASSA ÚNICA EM ARGAMASSA TRAÇO 1:2:8, PREPARO MECÂNICO COM BETONEIRA 400 L, APLICADA MANUALMENTE EM PANOS DE FACHADA COM PRESENÇA DE VÃOS, ESPESSURA DE 25 MM. AF_06/2014</t>
  </si>
  <si>
    <t>87777</t>
  </si>
  <si>
    <t>EMBOÇO OU MASSA ÚNICA EM ARGAMASSA TRAÇO 1:2:8, PREPARO MANUAL, APLICADA MANUALMENTE EM PANOS DE FACHADA COM PRESENÇA DE VÃOS, ESPESSURA DE 25 MM. AF_06/2014</t>
  </si>
  <si>
    <t>43,82</t>
  </si>
  <si>
    <t>87778</t>
  </si>
  <si>
    <t>EMBOÇO OU MASSA ÚNICA EM ARGAMASSA INDUSTRIALIZADA, PREPARO MECÂNICO E APLICAÇÃO COM EQUIPAMENTO DE MISTURA E PROJEÇÃO DE 1,5 M3/H DE ARGAMASSA EM PANOS DE FACHADA COM PRESENÇA DE VÃOS, ESPESSURA DE 25 MM. AF_06/2014</t>
  </si>
  <si>
    <t>53,98</t>
  </si>
  <si>
    <t>87779</t>
  </si>
  <si>
    <t>EMBOÇO OU MASSA ÚNICA EM ARGAMASSA TRAÇO 1:2:8, PREPARO MECÂNICO COM BETONEIRA 400 L, APLICADA MANUALMENTE EM PANOS DE FACHADA COM PRESENÇA DE VÃOS, ESPESSURA DE 35 MM. AF_06/2014</t>
  </si>
  <si>
    <t>47,27</t>
  </si>
  <si>
    <t>87781</t>
  </si>
  <si>
    <t>EMBOÇO OU MASSA ÚNICA EM ARGAMASSA TRAÇO 1:2:8, PREPARO MANUAL, APLICADA MANUALMENTE EM PANOS DE FACHADA COM PRESENÇA DE VÃOS, ESPESSURA DE 35 MM. AF_06/2014</t>
  </si>
  <si>
    <t>51,33</t>
  </si>
  <si>
    <t>87783</t>
  </si>
  <si>
    <t>EMBOÇO OU MASSA ÚNICA EM ARGAMASSA INDUSTRIALIZADA, PREPARO MECÂNICO E APLICAÇÃO COM EQUIPAMENTO DE MISTURA E PROJEÇÃO DE 1,5 M3/H DE ARGAMASSA EM PANOS DE FACHADA COM PRESENÇA DE VÃOS, ESPESSURA DE 35 MM. AF_06/2014</t>
  </si>
  <si>
    <t>66,64</t>
  </si>
  <si>
    <t>87784</t>
  </si>
  <si>
    <t>EMBOÇO OU MASSA ÚNICA EM ARGAMASSA TRAÇO 1:2:8, PREPARO MECÂNICO COM BETONEIRA 400 L, APLICADA MANUALMENTE EM PANOS DE FACHADA COM PRESENÇA DE VÃOS, ESPESSURA DE 45 MM. AF_06/2014</t>
  </si>
  <si>
    <t>53,74</t>
  </si>
  <si>
    <t>87786</t>
  </si>
  <si>
    <t>EMBOÇO OU MASSA ÚNICA EM ARGAMASSA TRAÇO 1:2:8, PREPARO MANUAL, APLICADA MANUALMENTE EM PANOS DE FACHADA COM PRESENÇA DE VÃOS, ESPESSURA DE 45 MM. AF_06/2014</t>
  </si>
  <si>
    <t>58,83</t>
  </si>
  <si>
    <t>87787</t>
  </si>
  <si>
    <t>EMBOÇO OU MASSA ÚNICA EM ARGAMASSA INDUSTRIALIZADA, PREPARO MECÂNICO E APLICAÇÃO COM EQUIPAMENTO DE MISTURA E PROJEÇÃO DE 1,5 M3/H DE ARGAMASSA EM PANOS DE FACHADA COM PRESENÇA DE VÃOS, ESPESSURA DE 45 MM. AF_06/2014</t>
  </si>
  <si>
    <t>87788</t>
  </si>
  <si>
    <t>EMBOÇO OU MASSA ÚNICA EM ARGAMASSA TRAÇO 1:2:8, PREPARO MECÂNICO COM BETONEIRA 400 L, APLICADA MANUALMENTE EM PANOS DE FACHADA COM PRESENÇA DE VÃOS, ESPESSURA MAIOR OU IGUAL A 50 MM. AF_06/2014</t>
  </si>
  <si>
    <t>87790</t>
  </si>
  <si>
    <t>EMBOÇO OU MASSA ÚNICA EM ARGAMASSA TRAÇO 1:2:8, PREPARO MANUAL, APLICADA MANUALMENTE EM PANOS DE FACHADA COM PRESENÇA DE VÃOS, ESPESSURA MAIOR OU IGUAL A 50 MM. AF_06/2014</t>
  </si>
  <si>
    <t>75,79</t>
  </si>
  <si>
    <t>87791</t>
  </si>
  <si>
    <t>EMBOÇO OU MASSA ÚNICA EM ARGAMASSA INDUSTRIALIZADA, PREPARO MECÂNICO E APLICAÇÃO COM EQUIPAMENTO DE MISTURA E PROJEÇÃO DE 1,5 M3/H DE ARGAMASSA EM PANOS DE FACHADA COM PRESENÇA DE VÃOS, ESPESSURA MAIOR OU IGUAL A 50 MM. AF_06/2014</t>
  </si>
  <si>
    <t>95,40</t>
  </si>
  <si>
    <t>87792</t>
  </si>
  <si>
    <t>EMBOÇO OU MASSA ÚNICA EM ARGAMASSA TRAÇO 1:2:8, PREPARO MECÂNICO COM BETONEIRA 400 L, APLICADA MANUALMENTE EM PANOS CEGOS DE FACHADA (SEM PRESENÇA DE VÃOS), ESPESSURA DE 25 MM. AF_06/2014</t>
  </si>
  <si>
    <t>25,91</t>
  </si>
  <si>
    <t>87794</t>
  </si>
  <si>
    <t>EMBOÇO OU MASSA ÚNICA EM ARGAMASSA TRAÇO 1:2:8, PREPARO MANUAL, APLICADA MANUALMENTE EM PANOS CEGOS DE FACHADA (SEM PRESENÇA DE VÃOS), ESPESSURA DE 25 MM. AF_06/2014</t>
  </si>
  <si>
    <t>28,74</t>
  </si>
  <si>
    <t>87795</t>
  </si>
  <si>
    <t>EMBOÇO OU MASSA ÚNICA EM ARGAMASSA INDUSTRIALIZADA, PREPARO MECÂNICO E APLICAÇÃO COM EQUIPAMENTO DE MISTURA E PROJEÇÃO DE 1,5 M3/H DE ARGAMASSA EM PANOS CEGOS DE FACHADA (SEM PRESENÇA DE VÃOS), ESPESSURA DE 25 MM. AF_06/2014</t>
  </si>
  <si>
    <t>37,90</t>
  </si>
  <si>
    <t>87797</t>
  </si>
  <si>
    <t>EMBOÇO OU MASSA ÚNICA EM ARGAMASSA TRAÇO 1:2:8, PREPARO MECÂNICO COM BETONEIRA 400 L, APLICADA MANUALMENTE EM PANOS CEGOS DE FACHADA (SEM PRESENÇA DE VÃOS), ESPESSURA DE 35 MM. AF_06/2014</t>
  </si>
  <si>
    <t>32,16</t>
  </si>
  <si>
    <t>87799</t>
  </si>
  <si>
    <t>EMBOÇO OU MASSA ÚNICA EM ARGAMASSA TRAÇO 1:2:8, PREPARO MANUAL, APLICADA MANUALMENTE EM PANOS CEGOS DE FACHADA (SEM PRESENÇA DE VÃOS), ESPESSURA DE 35 MM. AF_06/2014</t>
  </si>
  <si>
    <t>87800</t>
  </si>
  <si>
    <t>EMBOÇO OU MASSA ÚNICA EM ARGAMASSA INDUSTRIALIZADA, PREPARO MECÂNICO E APLICAÇÃO COM EQUIPAMENTO DE MISTURA E PROJEÇÃO DE 1,5 M3/H DE ARGAMASSA EM PANOS CEGOS DE FACHADA (SEM PRESENÇA DE VÃOS), ESPESSURA DE 35 MM. AF_06/2014</t>
  </si>
  <si>
    <t>87801</t>
  </si>
  <si>
    <t>EMBOÇO OU MASSA ÚNICA EM ARGAMASSA TRAÇO 1:2:8, PREPARO MECÂNICO COM BETONEIRA 400 L, APLICADA MANUALMENTE EM PANOS CEGOS DE FACHADA (SEM PRESENÇA DE VÃOS), ESPESSURA DE 45 MM. AF_06/2014</t>
  </si>
  <si>
    <t>38,42</t>
  </si>
  <si>
    <t>87803</t>
  </si>
  <si>
    <t>EMBOÇO OU MASSA ÚNICA EM ARGAMASSA TRAÇO 1:2:8, PREPARO MANUAL, APLICADA MANUALMENTE EM PANOS CEGOS DE FACHADA (SEM PRESENÇA DE VÃOS), ESPESSURA DE 45 MM. AF_06/2014</t>
  </si>
  <si>
    <t>43,17</t>
  </si>
  <si>
    <t>87804</t>
  </si>
  <si>
    <t>EMBOÇO OU MASSA ÚNICA EM ARGAMASSA INDUSTRIALIZADA, PREPARO MECÂNICO E APLICAÇÃO COM EQUIPAMENTO DE MISTURA E PROJEÇÃO DE 1,5 M3/H DE ARGAMASSA EM PANOS CEGOS DE FACHADA (SEM PRESENÇA DE VÃOS), ESPESSURA DE 45 MM. AF_06/2014</t>
  </si>
  <si>
    <t>61,95</t>
  </si>
  <si>
    <t>87805</t>
  </si>
  <si>
    <t>EMBOÇO OU MASSA ÚNICA EM ARGAMASSA TRAÇO 1:2:8, PREPARO MECÂNICO COM BETONEIRA 400 L, APLICADA MANUALMENTE EM PANOS CEGOS DE FACHADA (SEM PRESENÇA DE VÃOS), ESPESSURA MAIOR OU IGUAL A 50 MM. AF_06/2014</t>
  </si>
  <si>
    <t>44,56</t>
  </si>
  <si>
    <t>87807</t>
  </si>
  <si>
    <t>EMBOÇO OU MASSA ÚNICA EM ARGAMASSA TRAÇO 1:2:8, PREPARO MANUAL, APLICADA MANUALMENTE EM PANOS CEGOS DE FACHADA (SEM PRESENÇA DE VÃOS), ESPESSURA MAIOR OU IGUAL A 50 MM. AF_06/2014</t>
  </si>
  <si>
    <t>49,80</t>
  </si>
  <si>
    <t>87808</t>
  </si>
  <si>
    <t>EMBOÇO OU MASSA ÚNICA EM ARGAMASSA INDUSTRIALIZADA, PREPARO MECÂNICO E APLICAÇÃO COM EQUIPAMENTO DE MISTURA E PROJEÇÃO DE 1,5 M3/H DE ARGAMASSA EM PANOS CEGOS DE FACHADA (SEM PRESENÇA DE VÃOS), ESPESSURA MAIOR OU IGUAL A 50 MM. AF_06/2014</t>
  </si>
  <si>
    <t>67,58</t>
  </si>
  <si>
    <t>87809</t>
  </si>
  <si>
    <t>EMBOÇO OU MASSA ÚNICA EM ARGAMASSA TRAÇO 1:2:8, PREPARO MECÂNICO COM BETONEIRA 400 L, APLICADA MANUALMENTE EM SUPERFÍCIES EXTERNAS DA SACADA, ESPESSURA DE 25 MM, SEM USO DE TELA METÁLICA DE REFORÇO CONTRA FISSURAÇÃO. AF_06/2014</t>
  </si>
  <si>
    <t>68,04</t>
  </si>
  <si>
    <t>87811</t>
  </si>
  <si>
    <t>EMBOÇO OU MASSA ÚNICA EM ARGAMASSA TRAÇO 1:2:8, PREPARO MANUAL, APLICADA MANUALMENTE EM SUPERFÍCIES EXTERNAS DA SACADA, ESPESSURA DE 25 MM, SEM USO DE TELA METÁLICA DE REFORÇO CONTRA FISSURAÇÃO. AF_06/2014</t>
  </si>
  <si>
    <t>70,87</t>
  </si>
  <si>
    <t>87812</t>
  </si>
  <si>
    <t>EMBOÇO OU MASSA ÚNICA EM ARGAMASSA INDUSTRIALIZADA, PREPARO MECÂNICO E APLICAÇÃO COM EQUIPAMENTO DE MISTURA E PROJEÇÃO DE 1,5 M3/H EM SUPERFÍCIES EXTERNAS DA SACADA, ESPESSURA 25 MM, SEM USO DE TELA METÁLICA. AF_06/2014</t>
  </si>
  <si>
    <t>79,66</t>
  </si>
  <si>
    <t>87813</t>
  </si>
  <si>
    <t>EMBOÇO OU MASSA ÚNICA EM ARGAMASSA TRAÇO 1:2:8, PREPARO MECÂNICO COM BETONEIRA 400 L, APLICADA MANUALMENTE EM SUPERFÍCIES EXTERNAS DA SACADA, ESPESSURA DE 35 MM, SEM USO DE TELA METÁLICA DE REFORÇO CONTRA FISSURAÇÃO. AF_06/2014</t>
  </si>
  <si>
    <t>87815</t>
  </si>
  <si>
    <t>EMBOÇO OU MASSA ÚNICA EM ARGAMASSA TRAÇO 1:2:8, PREPARO MANUAL, APLICADA MANUALMENTE EM SUPERFÍCIES EXTERNAS DA SACADA, ESPESSURA DE 35 MM, SEM USO DE TELA METÁLICA DE REFORÇO CONTRA FISSURAÇÃO. AF_06/2014</t>
  </si>
  <si>
    <t>87816</t>
  </si>
  <si>
    <t>EMBOÇO OU MASSA ÚNICA EM ARGAMASSA INDUSTRIALIZADA, PREPARO MECÂNICO E APLICAÇÃO COM EQUIPAMENTO DE MISTURA E PROJEÇÃO DE 1,5 M3/H EM SUPERFÍCIES EXTERNAS DA SACADA, ESPESSURA 35 MM, SEM USO DE TELA METÁLICA. AF_06/2014</t>
  </si>
  <si>
    <t>91,68</t>
  </si>
  <si>
    <t>87817</t>
  </si>
  <si>
    <t>EMBOÇO OU MASSA ÚNICA EM ARGAMASSA TRAÇO 1:2:8, PREPARO MECÂNICO COM BETONEIRA 400 L, APLICADA MANUALMENTE EM SUPERFÍCIES EXTERNAS DA SACADA, ESPESSURA DE 45 MM, SEM USO DE TELA METÁLICA DE REFORÇO CONTRA FISSURAÇÃO. AF_06/2014</t>
  </si>
  <si>
    <t>80,18</t>
  </si>
  <si>
    <t>87819</t>
  </si>
  <si>
    <t>EMBOÇO OU MASSA ÚNICA EM ARGAMASSA TRAÇO 1:2:8, PREPARO MANUAL, APLICADA MANUALMENTE EM SUPERFÍCIES EXTERNAS DA SACADA, ESPESSURA DE 45 MM, SEM USO DE TELA METÁLICA DE REFORÇO CONTRA FISSURAÇÃO. AF_06/2014</t>
  </si>
  <si>
    <t>84,93</t>
  </si>
  <si>
    <t>87820</t>
  </si>
  <si>
    <t>EMBOÇO OU MASSA ÚNICA EM ARGAMASSA INDUSTRIALIZADA, PREPARO MECÂNICO E APLICAÇÃO COM EQUIPAMENTO DE MISTURA E PROJEÇÃO DE 1,5 M3/H EM SUPERFÍCIES EXTERNAS DA SACADA, ESPESSURA 45 MM, SEM USO DE TELA METÁLICA. AF_06/2014</t>
  </si>
  <si>
    <t>103,71</t>
  </si>
  <si>
    <t>87821</t>
  </si>
  <si>
    <t>EMBOÇO OU MASSA ÚNICA EM ARGAMASSA TRAÇO 1:2:8, PREPARO MECÂNICO COM BETONEIRA 400 L, APLICADA MANUALMENTE EM SUPERFÍCIES EXTERNAS DA SACADA, ESPESSURA MAIOR OU IGUAL A 50 MM, SEM USO DE TELA METÁLICA DE REFORÇO CONTRA FISSURAÇÃO. AF_06/2014</t>
  </si>
  <si>
    <t>116,95</t>
  </si>
  <si>
    <t>87823</t>
  </si>
  <si>
    <t>EMBOÇO OU MASSA ÚNICA EM ARGAMASSA TRAÇO 1:2:8, PREPARO MANUAL, APLICADA MANUALMENTE EM SUPERFÍCIES EXTERNAS DA SACADA, ESPESSURA MAIOR OU IGUAL A 50 MM, SEM USO DE TELA METÁLICA DE REFORÇO CONTRA FISSURAÇÃO. AF_06/2014</t>
  </si>
  <si>
    <t>122,19</t>
  </si>
  <si>
    <t>87824</t>
  </si>
  <si>
    <t>EMBOÇO OU MASSA ÚNICA EM ARGAMASSA INDUSTRIALIZADA, PREPARO MECÂNICO E APLICAÇÃO COM EQUIPAMENTO DE MISTURA E PROJEÇÃO DE 1,5 M3/H EM SUPERFÍCIES EXTERNAS DA SACADA, ESPESSURA MAIOR OU IGUAL A 50 MM, SEM USO DE TELA METÁLICA. AF_06/2014</t>
  </si>
  <si>
    <t>139,60</t>
  </si>
  <si>
    <t>87825</t>
  </si>
  <si>
    <t>EMBOÇO OU MASSA ÚNICA EM ARGAMASSA TRAÇO 1:2:8, PREPARO MECÂNICO COM BETONEIRA 400 L, APLICADA MANUALMENTE NAS PAREDES INTERNAS DA SACADA, ESPESSURA DE 25 MM, SEM USO DE TELA METÁLICA DE REFORÇO CONTRA FISSURAÇÃO. AF_06/2014</t>
  </si>
  <si>
    <t>52,78</t>
  </si>
  <si>
    <t>87827</t>
  </si>
  <si>
    <t>EMBOÇO OU MASSA ÚNICA EM ARGAMASSA TRAÇO 1:2:8, PREPARO MANUAL, APLICADA MANUALMENTE NAS PAREDES INTERNAS DA SACADA, ESPESSURA DE 25 MM, SEM USO DE TELA METÁLICA DE REFORÇO CONTRA FISSURAÇÃO. AF_06/2014</t>
  </si>
  <si>
    <t>56,25</t>
  </si>
  <si>
    <t>87828</t>
  </si>
  <si>
    <t>EMBOÇO OU MASSA ÚNICA EM ARGAMASSA INDUSTRIALIZADA, PREPARO MECÂNICO E APLICAÇÃO COM EQUIPAMENTO DE MISTURA E PROJEÇÃO DE 1,5 M3/H NAS PAREDES INTERNAS DA SACADA, ESPESSURA 25 MM, SEM USO DE TELA METÁLICA. AF_06/2014</t>
  </si>
  <si>
    <t>68,59</t>
  </si>
  <si>
    <t>87829</t>
  </si>
  <si>
    <t>EMBOÇO OU MASSA ÚNICA EM ARGAMASSA TRAÇO 1:2:8, PREPARO MECÂNICO COM BETONEIRA 400 L, APLICADA MANUALMENTE NAS PAREDES INTERNAS DA SACADA, ESPESSURA DE 35 MM, SEM USO DE TELA METÁLICA DE REFORÇO CONTRA FISSURAÇÃO. AF_06/2014</t>
  </si>
  <si>
    <t>59,75</t>
  </si>
  <si>
    <t>87831</t>
  </si>
  <si>
    <t>EMBOÇO OU MASSA ÚNICA EM ARGAMASSA TRAÇO 1:2:8, PREPARO MANUAL, APLICADA MANUALMENTE NAS PAREDES INTERNAS DA SACADA, ESPESSURA DE 35 MM, SEM USO DE TELA METÁLICA DE REFORÇO CONTRA FISSURAÇÃO. AF_06/2014</t>
  </si>
  <si>
    <t>64,39</t>
  </si>
  <si>
    <t>87832</t>
  </si>
  <si>
    <t>EMBOÇO OU MASSA ÚNICA EM ARGAMASSA INDUSTRIALIZADA, PREPARO MECÂNICO E APLICAÇÃO COM EQUIPAMENTO DE MISTURA E PROJEÇÃO DE 1,5 M3/H DE ARGAMASSA NAS PAREDES INTERNAS DA SACADA, ESPESSURA 35 MM, SEM USO DE TELA METÁLICA. AF_06/2014</t>
  </si>
  <si>
    <t>87834</t>
  </si>
  <si>
    <t>REVESTIMENTO DECORATIVO MONOCAMADA APLICADO MANUALMENTE EM PANOS CEGOS DA FACHADA DE UM EDIFÍCIO DE ESTRUTURA CONVENCIONAL, COM ACABAMENTO RASPADO. AF_06/2014</t>
  </si>
  <si>
    <t>116,57</t>
  </si>
  <si>
    <t>87835</t>
  </si>
  <si>
    <t>REVESTIMENTO DECORATIVO MONOCAMADA APLICADO MANUALMENTE EM PANOS CEGOS DA FACHADA DE UM EDIFÍCIO DE ALVENARIA ESTRUTURAL, COM ACABAMENTO RASPADO. AF_06/2014</t>
  </si>
  <si>
    <t>79,53</t>
  </si>
  <si>
    <t>87836</t>
  </si>
  <si>
    <t>REVESTIMENTO DECORATIVO MONOCAMADA APLICADO COM EQUIPAMENTO DE PROJEÇÃO EM PANOS CEGOS DA FACHADA DE UM EDIFÍCIO DE ESTRUTURA CONVENCIONAL, COM ACABAMENTO RASPADO. AF_06/2014</t>
  </si>
  <si>
    <t>109,75</t>
  </si>
  <si>
    <t>87837</t>
  </si>
  <si>
    <t>REVESTIMENTO DECORATIVO MONOCAMADA APLICADO COM EQUIPAMENTO DE PROJEÇÃO EM PANOS CEGOS DA FACHADA DE UM EDIFÍCIO DE ALVENARIA ESTRUTURAL, COM ACABAMENTO RASPADO. AF_06/2014</t>
  </si>
  <si>
    <t>87838</t>
  </si>
  <si>
    <t>REVESTIMENTO DECORATIVO MONOCAMADA APLICADO MANUALMENTE EM PANOS DA FACHADA COM PRESENÇA DE VÃOS, DE UM EDIFÍCIO DE ESTRUTURA CONVENCIONAL E ACABAMENTO RASPADO. AF_06/2014</t>
  </si>
  <si>
    <t>87839</t>
  </si>
  <si>
    <t>REVESTIMENTO DECORATIVO MONOCAMADA APLICADO MANUALMENTE EM PANOS DA FACHADA COM PRESENÇA DE VÃOS, DE UM EDIFÍCIO DE ALVENARIA ESTRUTURAL E ACABAMENTO RASPADO. AF_06/2014</t>
  </si>
  <si>
    <t>84,27</t>
  </si>
  <si>
    <t>87840</t>
  </si>
  <si>
    <t>REVESTIMENTO DECORATIVO MONOCAMADA APLICADO COM EQUIPAMENTO DE PROJEÇÃO EM PANOS DA FACHADA COM PRESENÇA DE VÃOS, DE UM EDIFÍCIO DE ESTRUTURA CONVENCIONAL E ACABAMENTO RASPADO. AF_06/2014</t>
  </si>
  <si>
    <t>115,01</t>
  </si>
  <si>
    <t>87841</t>
  </si>
  <si>
    <t>REVESTIMENTO DECORATIVO MONOCAMADA APLICADO COM EQUIPAMENTO DE PROJEÇÃO EM PANOS DA FACHADA COM PRESENÇA DE VÃOS, DE UM EDIFÍCIO DE ALVENARIA ESTRUTURAL E ACABAMENTO RASPADO. AF_06/2014</t>
  </si>
  <si>
    <t>76,65</t>
  </si>
  <si>
    <t>87842</t>
  </si>
  <si>
    <t>REVESTIMENTO DECORATIVO MONOCAMADA APLICADO MANUALMENTE EM SUPERFÍCIES EXTERNAS DA SACADA DE UM EDIFÍCIO DE ESTRUTURA CONVENCIONAL E ACABAMENTO RASPADO. AF_06/2014</t>
  </si>
  <si>
    <t>122,12</t>
  </si>
  <si>
    <t>87843</t>
  </si>
  <si>
    <t>REVESTIMENTO DECORATIVO MONOCAMADA APLICADO MANUALMENTE EM SUPERFÍCIES EXTERNAS DA SACADA DE UM EDIFÍCIO DE ALVENARIA ESTRUTURAL E ACABAMENTO RASPADO. AF_06/2014</t>
  </si>
  <si>
    <t>91,82</t>
  </si>
  <si>
    <t>87844</t>
  </si>
  <si>
    <t>REVESTIMENTO DECORATIVO MONOCAMADA APLICADO COM EQUIPAMENTO DE PROJEÇÃO EM SUPERFÍCIES EXTERNAS DA SACADA DE UM EDIFÍCIO DE ESTRUTURA CONVENCIONAL E ACABAMENTO RASPADO. AF_06/2014</t>
  </si>
  <si>
    <t>109,53</t>
  </si>
  <si>
    <t>87845</t>
  </si>
  <si>
    <t>REVESTIMENTO DECORATIVO MONOCAMADA APLICADO COM EQUIPAMENTO DE PROJEÇÃO EM SUPERFÍCIES EXTERNAS DA SACADA DE UM EDIFÍCIO DE ALVENARIA ESTRUTURAL E ACABAMENTO RASPADO. AF_06/2014</t>
  </si>
  <si>
    <t>87846</t>
  </si>
  <si>
    <t>REVESTIMENTO DECORATIVO MONOCAMADA APLICADO MANUALMENTE EM PANOS CEGOS DA FACHADA DE UM EDIFÍCIO DE ESTRUTURA CONVENCIONAL, COM ACABAMENTO TRAVERTINO. AF_06/2014</t>
  </si>
  <si>
    <t>126,81</t>
  </si>
  <si>
    <t>87847</t>
  </si>
  <si>
    <t>REVESTIMENTO DECORATIVO MONOCAMADA APLICADO MANUALMENTE EM PANOS CEGOS DA FACHADA DE UM EDIFÍCIO DE ALVENARIA ESTRUTURAL, COM ACABAMENTO TRAVERTINO. AF_06/2014</t>
  </si>
  <si>
    <t>89,77</t>
  </si>
  <si>
    <t>87848</t>
  </si>
  <si>
    <t>REVESTIMENTO DECORATIVO MONOCAMADA APLICADO COM EQUIPAMENTO DE PROJEÇÃO EM PANOS CEGOS DA FACHADA DE UM EDIFÍCIO DE ESTRUTURA CONVENCIONAL, COM ACABAMENTO TRAVERTINO. AF_06/2014</t>
  </si>
  <si>
    <t>118,74</t>
  </si>
  <si>
    <t>87849</t>
  </si>
  <si>
    <t>REVESTIMENTO DECORATIVO MONOCAMADA APLICADO COM EQUIPAMENTO DE PROJEÇÃO EM PANOS CEGOS DA FACHADA DE UM EDIFÍCIO DE ALVENARIA ESTRUTURAL, COM ACABAMENTO TRAVERTINO. AF_06/2014</t>
  </si>
  <si>
    <t>82,50</t>
  </si>
  <si>
    <t>87850</t>
  </si>
  <si>
    <t>REVESTIMENTO DECORATIVO MONOCAMADA APLICADO MANUALMENTE EM PANOS DA FACHADA COM PRESENÇA DE VÃOS, DE UM EDIFÍCIO DE ESTRUTURA CONVENCIONAL E ACABAMENTO TRAVERTINO. AF_06/2014</t>
  </si>
  <si>
    <t>133,67</t>
  </si>
  <si>
    <t>87851</t>
  </si>
  <si>
    <t>REVESTIMENTO DECORATIVO MONOCAMADA APLICADO MANUALMENTE EM PANOS DA FACHADA COM PRESENÇA DE VÃOS, DE UM EDIFÍCIO DE ALVENARIA ESTRUTURAL E ACABAMENTO TRAVERTINO. AF_06/2014</t>
  </si>
  <si>
    <t>94,53</t>
  </si>
  <si>
    <t>87852</t>
  </si>
  <si>
    <t>REVESTIMENTO DECORATIVO MONOCAMADA APLICADO COM EQUIPAMENTO DE PROJEÇÃO EM PANOS DA FACHADA COM PRESENÇA DE VÃOS, DE UM EDIFÍCIO DE ESTRUTURA CONVENCIONAL E ACABAMENTO TRAVERTINO. AF_06/2014</t>
  </si>
  <si>
    <t>123,97</t>
  </si>
  <si>
    <t>87853</t>
  </si>
  <si>
    <t>REVESTIMENTO DECORATIVO MONOCAMADA APLICADO COM EQUIPAMENTO DE PROJEÇÃO EM PANOS DA FACHADA COM PRESENÇA DE VÃOS, DE UM EDIFÍCIO DE ALVENARIA ESTRUTURAL E ACABAMENTO TRAVERTINO. AF_06/2014</t>
  </si>
  <si>
    <t>85,61</t>
  </si>
  <si>
    <t>87854</t>
  </si>
  <si>
    <t>REVESTIMENTO DECORATIVO MONOCAMADA APLICADO MANUALMENTE EM SUPERFÍCIES EXTERNAS DA SACADA DE UM EDIFÍCIO DE ESTRUTURA CONVENCIONAL E ACABAMENTO TRAVERTINO. AF_06/2014</t>
  </si>
  <si>
    <t>132,35</t>
  </si>
  <si>
    <t>87855</t>
  </si>
  <si>
    <t>REVESTIMENTO DECORATIVO MONOCAMADA APLICADO MANUALMENTE EM SUPERFÍCIES EXTERNAS DA SACADA DE UM EDIFÍCIO DE ALVENARIA ESTRUTURAL E ACABAMENTO TRAVERTINO. AF_06/2014</t>
  </si>
  <si>
    <t>102,08</t>
  </si>
  <si>
    <t>87856</t>
  </si>
  <si>
    <t>REVESTIMENTO DECORATIVO MONOCAMADA APLICADO COM EQUIPAMENTO DE PROJEÇÃO EM SUPERFÍCIES EXTERNAS DA SACADA DE UM EDIFÍCIO DE ESTRUTURA CONVENCIONAL E ACABAMENTO TRAVERTINO. AF_06/2014</t>
  </si>
  <si>
    <t>87857</t>
  </si>
  <si>
    <t>REVESTIMENTO DECORATIVO MONOCAMADA APLICADO COM EQUIPAMENTO DE PROJEÇÃO EM SUPERFÍCIES EXTERNAS DA SACADA DE UM EDIFÍCIO DE ALVENARIA ESTRUTURAL E ACABAMENTO TRAVERTINO. AF_06/2014</t>
  </si>
  <si>
    <t>89,03</t>
  </si>
  <si>
    <t>87858</t>
  </si>
  <si>
    <t>REVESTIMENTO DECORATIVO MONOCAMADA APLICADO MANUALMENTE NAS PAREDES INTERNAS DA SACADA COM ACABAMENTO RASPADO. AF_06/2014</t>
  </si>
  <si>
    <t>87,62</t>
  </si>
  <si>
    <t>87859</t>
  </si>
  <si>
    <t>REVESTIMENTO DECORATIVO MONOCAMADA APLICADO MANUALMENTE NAS PAREDES INTERNAS DA SACADA COM ACABAMENTO TRAVERTINO. AF_06/2014</t>
  </si>
  <si>
    <t>102,78</t>
  </si>
  <si>
    <t>89048</t>
  </si>
  <si>
    <t>(COMPOSIÇÃO REPRESENTATIVA) DO SERVIÇO DE EMBOÇO/MASSA ÚNICA, TRAÇO 1:2:8, PREPARO MECÂNICO, COM BETONEIRA DE 400L, EM PAREDES DE AMBIENTES INTERNOS, COM EXECUÇÃO DE TALISCAS, PARA EDIFICAÇÃO HABITACIONAL MULTIFAMILIAR (PRÉDIO). AF_11/2014</t>
  </si>
  <si>
    <t>25,37</t>
  </si>
  <si>
    <t>89049</t>
  </si>
  <si>
    <t>(COMPOSIÇÃO REPRESENTATIVA) DO SERVIÇO DE APLICAÇÃO MANUAL DE GESSO DESEMPENADO (SEM TALISCAS) EM TETO, ESPESSURA 0,5 CM, PARA EDIFICAÇÃO HABITACIONAL MULTIFAMILIAR (PRÉDIO). AF_11/2014</t>
  </si>
  <si>
    <t>15,65</t>
  </si>
  <si>
    <t>89173</t>
  </si>
  <si>
    <t>(COMPOSIÇÃO REPRESENTATIVA) DO SERVIÇO DE EMBOÇO/MASSA ÚNICA, APLICADO MANUALMENTE, TRAÇO 1:2:8, EM BETONEIRA DE 400L, PAREDES INTERNAS, COM EXECUÇÃO DE TALISCAS, EDIFICAÇÃO HABITACIONAL UNIFAMILIAR (CASAS) E EDIFICAÇÃO PÚBLICA PADRÃO. AF_12/2014</t>
  </si>
  <si>
    <t>90406</t>
  </si>
  <si>
    <t>MASSA ÚNICA, PARA RECEBIMENTO DE PINTURA, EM ARGAMASSA TRAÇO 1:2:8, PREPARO MECÂNICO COM BETONEIRA 400L, APLICADA MANUALMENTE EM TETO, ESPESSURA DE 20MM, COM EXECUÇÃO DE TALISCAS. AF_03/2015</t>
  </si>
  <si>
    <t>33,38</t>
  </si>
  <si>
    <t>90407</t>
  </si>
  <si>
    <t>MASSA ÚNICA, PARA RECEBIMENTO DE PINTURA, EM ARGAMASSA TRAÇO 1:2:8, PREPARO MANUAL, APLICADA MANUALMENTE EM TETO, ESPESSURA DE 20MM, COM EXECUÇÃO DE TALISCAS. AF_03/2015</t>
  </si>
  <si>
    <t>90408</t>
  </si>
  <si>
    <t>MASSA ÚNICA, PARA RECEBIMENTO DE PINTURA, EM ARGAMASSA TRAÇO 1:2:8, PREPARO MECÂNICO COM BETONEIRA 400L, APLICADA MANUALMENTE EM TETO, ESPESSURA DE 10MM, COM EXECUÇÃO DE TALISCAS. AF_03/2015</t>
  </si>
  <si>
    <t>24,65</t>
  </si>
  <si>
    <t>90409</t>
  </si>
  <si>
    <t>MASSA ÚNICA, PARA RECEBIMENTO DE PINTURA, EM ARGAMASSA TRAÇO 1:2:8, PREPARO MANUAL, APLICADA MANUALMENTE EM TETO, ESPESSURA DE 10MM, COM EXECUÇÃO DE TALISCAS. AF_03/2015</t>
  </si>
  <si>
    <t>26,70</t>
  </si>
  <si>
    <t>5998</t>
  </si>
  <si>
    <t>PASTA DE CIMENTO PORTLAND, ESPESSURA 1MM</t>
  </si>
  <si>
    <t>84084</t>
  </si>
  <si>
    <t>APICOAMENTO MANUAL DE SUPERFICIE DE CONCRETO</t>
  </si>
  <si>
    <t>87242</t>
  </si>
  <si>
    <t>REVESTIMENTO CERÂMICO PARA PAREDES EXTERNAS EM PASTILHAS DE PORCELANA 5 X 5 CM (PLACAS DE 30 X 30 CM), ALINHADAS A PRUMO, APLICADO EM PANOS COM VÃOS. AF_06/2014</t>
  </si>
  <si>
    <t>140,47</t>
  </si>
  <si>
    <t>87243</t>
  </si>
  <si>
    <t>REVESTIMENTO CERÂMICO PARA PAREDES EXTERNAS EM PASTILHAS DE PORCELANA 5 X 5 CM (PLACAS DE 30 X 30 CM), ALINHADAS A PRUMO, APLICADO EM PANOS SEM VÃOS. AF_06/2014</t>
  </si>
  <si>
    <t>127,78</t>
  </si>
  <si>
    <t>87244</t>
  </si>
  <si>
    <t>REVESTIMENTO CERÂMICO PARA PAREDES EXTERNAS EM PASTILHAS DE PORCELANA 5 X 5 CM (PLACAS DE 30 X 30 CM), ALINHADAS A PRUMO, APLICADO EM SUPERFÍCIES EXTERNAS DA SACADA. AF_06/2014</t>
  </si>
  <si>
    <t>137,56</t>
  </si>
  <si>
    <t>87245</t>
  </si>
  <si>
    <t>REVESTIMENTO CERÂMICO PARA PAREDES EXTERNAS EM PASTILHAS DE PORCELANA 5 X 5 CM (PLACAS DE 30 X 30 CM), ALINHADAS A PRUMO, APLICADO EM SUPERFÍCIES INTERNAS DA SACADA. AF_06/2014</t>
  </si>
  <si>
    <t>164,68</t>
  </si>
  <si>
    <t>87264</t>
  </si>
  <si>
    <t>REVESTIMENTO CERÂMICO PARA PAREDES INTERNAS COM PLACAS TIPO ESMALTADA EXTRA DE DIMENSÕES 20X20 CM APLICADAS EM AMBIENTES DE ÁREA MENOR QUE 5 M² NA ALTURA INTEIRA DAS PAREDES. AF_06/2014</t>
  </si>
  <si>
    <t>87265</t>
  </si>
  <si>
    <t>REVESTIMENTO CERÂMICO PARA PAREDES INTERNAS COM PLACAS TIPO ESMALTADA EXTRA DE DIMENSÕES 20X20 CM APLICADAS EM AMBIENTES DE ÁREA MAIOR QUE 5 M² NA ALTURA INTEIRA DAS PAREDES. AF_06/2014</t>
  </si>
  <si>
    <t>46,13</t>
  </si>
  <si>
    <t>87266</t>
  </si>
  <si>
    <t>REVESTIMENTO CERÂMICO PARA PAREDES INTERNAS COM PLACAS TIPO ESMALTADA EXTRA DE DIMENSÕES 20X20 CM APLICADAS EM AMBIENTES DE ÁREA MENOR QUE 5 M² A MEIA ALTURA DAS PAREDES. AF_06/2014</t>
  </si>
  <si>
    <t>54,56</t>
  </si>
  <si>
    <t>87267</t>
  </si>
  <si>
    <t>REVESTIMENTO CERÂMICO PARA PAREDES INTERNAS COM PLACAS TIPO ESMALTADA EXTRA DE DIMENSÕES 20X20 CM APLICADAS EM AMBIENTES DE ÁREA MAIOR QUE 5 M² A MEIA ALTURA DAS PAREDES. AF_06/2014</t>
  </si>
  <si>
    <t>51,79</t>
  </si>
  <si>
    <t>87268</t>
  </si>
  <si>
    <t>REVESTIMENTO CERÂMICO PARA PAREDES INTERNAS COM PLACAS TIPO ESMALTADA EXTRA DE DIMENSÕES 25X35 CM APLICADAS EM AMBIENTES DE ÁREA MENOR QUE 5 M² NA ALTURA INTEIRA DAS PAREDES. AF_06/2014</t>
  </si>
  <si>
    <t>56,20</t>
  </si>
  <si>
    <t>87269</t>
  </si>
  <si>
    <t>REVESTIMENTO CERÂMICO PARA PAREDES INTERNAS COM PLACAS TIPO ESMALTADA EXTRA DE DIMENSÕES 25X35 CM APLICADAS EM AMBIENTES DE ÁREA MAIOR QUE 5 M² NA ALTURA INTEIRA DAS PAREDES. AF_06/2014</t>
  </si>
  <si>
    <t>49,44</t>
  </si>
  <si>
    <t>87270</t>
  </si>
  <si>
    <t>REVESTIMENTO CERÂMICO PARA PAREDES INTERNAS COM PLACAS TIPO ESMALTADA EXTRA DE DIMENSÕES 25X35 CM APLICADAS EM AMBIENTES DE ÁREA MENOR QUE 5 M² A MEIA ALTURA DAS PAREDES. AF_06/2014</t>
  </si>
  <si>
    <t>58,06</t>
  </si>
  <si>
    <t>87271</t>
  </si>
  <si>
    <t>REVESTIMENTO CERÂMICO PARA PAREDES INTERNAS COM PLACAS TIPO ESMALTADA EXTRA DE DIMENSÕES 25X35 CM APLICADAS EM AMBIENTES DE ÁREA MAIOR QUE 5 M² A MEIA ALTURA DAS PAREDES. AF_06/2014</t>
  </si>
  <si>
    <t>54,82</t>
  </si>
  <si>
    <t>87272</t>
  </si>
  <si>
    <t>REVESTIMENTO CERÂMICO PARA PAREDES INTERNAS COM PLACAS TIPO ESMALTADA EXTRA  DE DIMENSÕES 33X45 CM APLICADAS EM AMBIENTES DE ÁREA MENOR QUE 5 M² NA ALTURA INTEIRA DAS PAREDES. AF_06/2014</t>
  </si>
  <si>
    <t>87273</t>
  </si>
  <si>
    <t>REVESTIMENTO CERÂMICO PARA PAREDES INTERNAS COM PLACAS TIPO ESMALTADA EXTRA DE DIMENSÕES 33X45 CM APLICADAS EM AMBIENTES DE ÁREA MAIOR QUE 5 M² NA ALTURA INTEIRA DAS PAREDES. AF_06/2014</t>
  </si>
  <si>
    <t>51,38</t>
  </si>
  <si>
    <t>87274</t>
  </si>
  <si>
    <t>REVESTIMENTO CERÂMICO PARA PAREDES INTERNAS COM PLACAS TIPO ESMALTADA EXTRA DE DIMENSÕES 33X45 CM APLICADAS EM AMBIENTES DE ÁREA MENOR QUE 5 M² A MEIA ALTURA DAS PAREDES. AF_06/2014</t>
  </si>
  <si>
    <t>87275</t>
  </si>
  <si>
    <t>REVESTIMENTO CERÂMICO PARA PAREDES INTERNAS COM PLACAS TIPO ESMALTADA EXTRA  DE DIMENSÕES 33X45 CM APLICADAS EM AMBIENTES DE ÁREA MAIOR QUE 5 M² A MEIA ALTURA DAS PAREDES. AF_06/2014</t>
  </si>
  <si>
    <t>58,15</t>
  </si>
  <si>
    <t>88786</t>
  </si>
  <si>
    <t>REVESTIMENTO CERÂMICO PARA PAREDES EXTERNAS EM PASTILHAS DE PORCELANA 2,5 X 2,5 CM (PLACAS DE 30 X 30 CM), ALINHADAS A PRUMO, APLICADO EM PANOS COM VÃOS. AF_10/2014</t>
  </si>
  <si>
    <t>155,58</t>
  </si>
  <si>
    <t>88787</t>
  </si>
  <si>
    <t>REVESTIMENTO CERÂMICO PARA PAREDES EXTERNAS EM PASTILHAS DE PORCELANA 2,5 X 2,5 CM (PLACAS DE 30 X 30 CM), ALINHADAS A PRUMO, APLICADO EM PANOS SEM VÃOS. AF_10/2014</t>
  </si>
  <si>
    <t>142,25</t>
  </si>
  <si>
    <t>88788</t>
  </si>
  <si>
    <t>REVESTIMENTO CERÂMICO PARA PAREDES EXTERNAS EM PASTILHAS DE PORCELANA 2,5 X 2,5 CM (PLACAS DE 30 X 30 CM), ALINHADAS A PRUMO, APLICADO EM SUPERFÍCIES EXTERNAS DA SACADA. AF_10/2014</t>
  </si>
  <si>
    <t>152,03</t>
  </si>
  <si>
    <t>88789</t>
  </si>
  <si>
    <t>REVESTIMENTO CERÂMICO PARA PAREDES EXTERNAS EM PASTILHAS DE PORCELANA 2,5 X 2,5 CM (PLACAS DE 30 X 30 CM), ALINHADAS A PRUMO, APLICADO EM SUPERFÍCIES INTERNAS DA SACADA. AF_10/2014</t>
  </si>
  <si>
    <t>181,33</t>
  </si>
  <si>
    <t>89045</t>
  </si>
  <si>
    <t>(COMPOSIÇÃO REPRESENTATIVA) DO SERVIÇO DE REVESTIMENTO CERÂMICO PARA AMBIENTES DE ÁREAS MOLHADAS, MEIA PAREDE OU PAREDE INTEIRA, COM PLACAS TIPO GRÊS OU SEMI-GRÊS, DIMENSÕES 20X20 CM, PARA EDIFICAÇÃO HABITACIONAL MULTIFAMILIAR (PRÉDIO). AF_11/2014</t>
  </si>
  <si>
    <t>89170</t>
  </si>
  <si>
    <t>(COMPOSIÇÃO REPRESENTATIVA) DO SERVIÇO DE REVESTIMENTO CERÂMICO PARA PAREDES INTERNAS, MEIA PAREDE, OU PAREDE INTEIRA, PLACAS GRÊS OU SEMI-GRÊS DE 20X20 CM, PARA EDIFICAÇÕES HABITACIONAIS UNIFAMILIAR (CASAS) E EDIFICAÇÕES PÚBLICAS PADRÃO. AF_11/2014</t>
  </si>
  <si>
    <t>93392</t>
  </si>
  <si>
    <t>REVESTIMENTO CERÂMICO PARA PAREDES INTERNAS COM PLACAS TIPO ESMALTADA PADRÃO POPULAR DE DIMENSÕES 20X20 CM APLICADAS EM AMBIENTES DE ÁREA MENOR QUE 5 M2 NA ALTURA INTEIRA DAS PAREDES. AF_06/2014</t>
  </si>
  <si>
    <t>40,65</t>
  </si>
  <si>
    <t>93393</t>
  </si>
  <si>
    <t>REVESTIMENTO CERÂMICO PARA PAREDES INTERNAS COM PLACAS TIPO ESMALTADA PADRÃO POPULAR DE DIMENSÕES 20X20 CM APLICADAS EM AMBIENTES DE ÁREA MAIOR QUE 5 M2 NA ALTURA INTEIRA DAS PAREDES. AF_06/2014</t>
  </si>
  <si>
    <t>34,55</t>
  </si>
  <si>
    <t>93394</t>
  </si>
  <si>
    <t>REVESTIMENTO CERÂMICO PARA PAREDES INTERNAS COM PLACAS TIPO ESMALTADA PADRÃO POPULAR DE DIMENSÕES 20X20 CM APLICADAS EM AMBIENTES DE ÁREA MENOR QUE 5 M2 A MEIA ALTURA DAS PAREDES. AF_06/2014</t>
  </si>
  <si>
    <t>42,87</t>
  </si>
  <si>
    <t>93395</t>
  </si>
  <si>
    <t>REVESTIMENTO CERÂMICO PARA PAREDES INTERNAS COM PLACAS TIPO ESMALTADA PADRÃO POPULAR DE DIMENSÕES 20X20 CM APLICADAS EM AMBIENTES DE ÁREA MAIOR QUE 5 M2 A MEIA ALTURA DAS PAREDES. AF_06/2014</t>
  </si>
  <si>
    <t>40,10</t>
  </si>
  <si>
    <t>84088</t>
  </si>
  <si>
    <t>PEITORIL EM MARMORE BRANCO, LARGURA DE 15CM, ASSENTADO COM ARGAMASSA TRACO 1:4 (CIMENTO E AREIA MEDIA), PREPARO MANUAL DA ARGAMASSA</t>
  </si>
  <si>
    <t>97,00</t>
  </si>
  <si>
    <t>84089</t>
  </si>
  <si>
    <t>PEITORIL EM MARMORE BRANCO, LARGURA DE 25CM, ASSENTADO COM ARGAMASSA TRACO 1:3 (CIMENTO E AREIA MEDIA), PREPARO MANUAL DA ARGAMASSA</t>
  </si>
  <si>
    <t>136,57</t>
  </si>
  <si>
    <t>40675</t>
  </si>
  <si>
    <t>ASSENTAMENTO DE PEITORIL COM ARGAMASSA DE CIMENTO COLANTE</t>
  </si>
  <si>
    <t>FORRO DE MADEIRA</t>
  </si>
  <si>
    <t>84093</t>
  </si>
  <si>
    <t>TABEIRA DE MADEIRA LEI, 1A QUALIDADE, 2,5X30,0CM PARA BEIRAL DE TELHADO</t>
  </si>
  <si>
    <t>96112</t>
  </si>
  <si>
    <t>FORRO EM MADEIRA PINUS, PARA AMBIENTES RESIDENCIAIS, INCLUSIVE ESTRUTURA DE FIXAÇÃO. AF_05/2017</t>
  </si>
  <si>
    <t>91,64</t>
  </si>
  <si>
    <t>96117</t>
  </si>
  <si>
    <t>FORRO EM MADEIRA PINUS, PARA AMBIENTES COMERCIAIS, INCLUSIVE ESTRUTURA DE FIXAÇÃO. AF_05/2017</t>
  </si>
  <si>
    <t>101,84</t>
  </si>
  <si>
    <t>96122</t>
  </si>
  <si>
    <t>ACABAMENTOS PARA FORRO (RODA-FORRO EM MADEIRA PINUS). AF_05/2017</t>
  </si>
  <si>
    <t>96109</t>
  </si>
  <si>
    <t>FORRO EM PLACAS DE GESSO, PARA AMBIENTES RESIDENCIAIS. AF_05/2017_P</t>
  </si>
  <si>
    <t>33,60</t>
  </si>
  <si>
    <t>96110</t>
  </si>
  <si>
    <t>FORRO EM DRYWALL, PARA AMBIENTES RESIDENCIAIS, INCLUSIVE ESTRUTURA DE FIXAÇÃO. AF_05/2017_P</t>
  </si>
  <si>
    <t>47,63</t>
  </si>
  <si>
    <t>96113</t>
  </si>
  <si>
    <t>FORRO EM PLACAS DE GESSO, PARA AMBIENTES COMERCIAIS. AF_05/2017_P</t>
  </si>
  <si>
    <t>29,54</t>
  </si>
  <si>
    <t>96114</t>
  </si>
  <si>
    <t>FORRO EM DRYWALL, PARA AMBIENTES COMERCIAIS, INCLUSIVE ESTRUTURA DE FIXAÇÃO. AF_05/2017_P</t>
  </si>
  <si>
    <t>47,65</t>
  </si>
  <si>
    <t>96120</t>
  </si>
  <si>
    <t>ACABAMENTOS PARA FORRO (MOLDURA DE GESSO). AF_05/2017</t>
  </si>
  <si>
    <t>2,26</t>
  </si>
  <si>
    <t>96123</t>
  </si>
  <si>
    <t>ACABAMENTOS PARA FORRO (MOLDURA EM DRYWALL, COM LARGURA DE 15 CM). AF_05/2017_P</t>
  </si>
  <si>
    <t>19,58</t>
  </si>
  <si>
    <t>96124</t>
  </si>
  <si>
    <t>ACABAMENTOS PARA FORRO (SANCA DE GESSO, COM ALTURA DE 15 CM, MONTADA NA OBRA). AF_05/2017_P</t>
  </si>
  <si>
    <t>34,47</t>
  </si>
  <si>
    <t>96115</t>
  </si>
  <si>
    <t>FORRO DE FIBRA MINERAL, PARA AMBIENTES COMERCIAIS, INCLUSIVE ESTRUTURA DE FIXAÇÃO. AF_05/2017_P</t>
  </si>
  <si>
    <t>67,78</t>
  </si>
  <si>
    <t>72200</t>
  </si>
  <si>
    <t>REVESTIMENTO EM LAMINADO MELAMINICO TEXTURIZADO, ESPESSURA 0,8 MM, FIXADO COM COLA</t>
  </si>
  <si>
    <t>81,61</t>
  </si>
  <si>
    <t>73807/1</t>
  </si>
  <si>
    <t>CORRIMAO EM MARMORITE, LARGURA 15CM</t>
  </si>
  <si>
    <t>91,81</t>
  </si>
  <si>
    <t>72201</t>
  </si>
  <si>
    <t>RECOLOCACO DE FORROS EM REGUA DE PVC E PERFIS, CONSIDERANDO REAPROVEITAMENTO DO MATERIAL</t>
  </si>
  <si>
    <t>96111</t>
  </si>
  <si>
    <t>FORRO EM RÉGUAS DE PVC, FRISADO, PARA AMBIENTES RESIDENCIAIS, INCLUSIVE ESTRUTURA DE FIXAÇÃO. AF_05/2017_P</t>
  </si>
  <si>
    <t>33,98</t>
  </si>
  <si>
    <t>96116</t>
  </si>
  <si>
    <t>FORRO EM RÉGUAS DE PVC, FRISADO, PARA AMBIENTES COMERCIAIS, INCLUSIVE ESTRUTURA DE FIXAÇÃO. AF_05/2017_P</t>
  </si>
  <si>
    <t>36,44</t>
  </si>
  <si>
    <t>96121</t>
  </si>
  <si>
    <t>ACABAMENTOS PARA FORRO (RODA-FORRO EM PERFIL METÁLICO E PLÁSTICO). AF_05/2017</t>
  </si>
  <si>
    <t>96485</t>
  </si>
  <si>
    <t>FORRO EM RÉGUAS DE PVC, LISO, PARA AMBIENTES RESIDENCIAIS, INCLUSIVE ESTRUTURA DE FIXAÇÃO. AF_05/2017_P</t>
  </si>
  <si>
    <t>39,33</t>
  </si>
  <si>
    <t>96486</t>
  </si>
  <si>
    <t>FORRO DE PVC, LISO, PARA AMBIENTES COMERCIAIS, INCLUSIVE ESTRUTURA DE FIXAÇÃO. AF_05/2017_P</t>
  </si>
  <si>
    <t>72198</t>
  </si>
  <si>
    <t>ISOLAMENTO TERMICO COM ARGAMASSA TRACO 1:3 (CIMENTO E AREIA GROSSA NAO PENEIRADA), COM ADICAO DE PEROLAS DE ISOPOR, ESPESSURA 6CM, PREPARO MANUAL DA ARGAMASSA</t>
  </si>
  <si>
    <t>111,61</t>
  </si>
  <si>
    <t>73833/1</t>
  </si>
  <si>
    <t>ISOLAMENTO TERMICO COM MANTA DE LA DE VIDRO, ESPESSURA 2,5CM</t>
  </si>
  <si>
    <t>60,78</t>
  </si>
  <si>
    <t>83730</t>
  </si>
  <si>
    <t>REPARO ESTRUTURAL DE ESTRUTURAS DE CONCRETO COM ARGAMASSA POLIMERICA DE ALTO DESEMPENHO, E=2 CM</t>
  </si>
  <si>
    <t>83736</t>
  </si>
  <si>
    <t>REPARO/COLAGEM DE ESTRUTURAS DE CONCRETO COM ADESIVO ESTRUTURAL A BASE DE EPOXI, E=2 MM</t>
  </si>
  <si>
    <t>181,91</t>
  </si>
  <si>
    <t>91514</t>
  </si>
  <si>
    <t>ESTUCAMENTO DE PANOS DE FACHADA SEM VÃOS DO SISTEMA DE PAREDES DE CONCRETO EM EDIFICAÇÕES DE MÚLTIPLOS PAVIMENTOS. AF_06/2015</t>
  </si>
  <si>
    <t>91515</t>
  </si>
  <si>
    <t>ESTUCAMENTO DE PANOS DE FACHADA COM VÃOS DO SISTEMA DE PAREDES DE CONCRETO EM EDIFICAÇÕES DE MÚLTIPLOS PAVIMENTOS. AF_06/2015</t>
  </si>
  <si>
    <t>91516</t>
  </si>
  <si>
    <t>ESTUCAMENTO DE SUPERFÍCIE EXTERNA DA SACADA DO SISTEMA DE PAREDES DE CONCRETO EM EDIFICAÇÕES DE MÚLTIPLOS PAVIMENTOS. AF_06/2015</t>
  </si>
  <si>
    <t>10,51</t>
  </si>
  <si>
    <t>91517</t>
  </si>
  <si>
    <t>ESTUCAMENTO DE PANOS DE FACHADA SEM VÃOS DO SISTEMA DE PAREDES DE CONCRETO EM EDIFICAÇÕES DE PAVIMENTO ÚNICO. AF_06/2015</t>
  </si>
  <si>
    <t>91519</t>
  </si>
  <si>
    <t>ESTUCAMENTO DE PANOS DE FACHADA COM VÃOS DO SISTEMA DE PAREDES DE CONCRETO EM EDIFICAÇÕES DE PAVIMENTO ÚNICO. AF_06/2015</t>
  </si>
  <si>
    <t>13,45</t>
  </si>
  <si>
    <t>91520</t>
  </si>
  <si>
    <t>ESTUCAMENTO DE DENSIDADE BAIXA NAS FACES INTERNAS DE PAREDES DO SISTEMA DE PAREDES DE CONCRETO. AF_06/2015</t>
  </si>
  <si>
    <t>91522</t>
  </si>
  <si>
    <t>ESTUCAMENTO, PARA QUALQUER REVESTIMENTO, EM TETO DO SISTEMA DE PAREDES DE CONCRETO. AF_06/2015</t>
  </si>
  <si>
    <t>91525</t>
  </si>
  <si>
    <t>ESTUCAMENTO DE DENSIDADE ALTA, NAS FACES INTERNAS DE PAREDES DO SISTEMA DE PAREDES DE CONCRETO. AF_06/2015</t>
  </si>
  <si>
    <t>4,25</t>
  </si>
  <si>
    <t>72817</t>
  </si>
  <si>
    <t>BANDEJA SALVA-VIDAS/COLETA DE ENTULHOS, COM TABUA</t>
  </si>
  <si>
    <t>165,08</t>
  </si>
  <si>
    <t>73618</t>
  </si>
  <si>
    <t>LOCACAO MENSAL DE ANDAIME METALICO TIPO FACHADEIRO, INCLUSIVE MONTAGEM</t>
  </si>
  <si>
    <t>9,28</t>
  </si>
  <si>
    <t>73674</t>
  </si>
  <si>
    <t>ANDAIME PARA ALVENARIA EM MADEIRA DE 2A</t>
  </si>
  <si>
    <t>73804/1</t>
  </si>
  <si>
    <t>PROTECAO DE FACHADA COM TELA DE POLIPROPILENO FIXADA EM ESTRUTURA DE MADEIRA COM ARAME GALVANIZADO</t>
  </si>
  <si>
    <t>20,55</t>
  </si>
  <si>
    <t>84111</t>
  </si>
  <si>
    <t>PLATAFORMA MADEIRA P/ ANDAIME TUBULAR APROVEITAMENTO 20 VEZES</t>
  </si>
  <si>
    <t>84112</t>
  </si>
  <si>
    <t>ANDAIME TABUADO SOBRE CAVALETES (INCLUSO CAVALETE) EM MADEIRA DE 1ª UTIL 20X INCL MOVIMENTACAO P/ PE-DIREITO 4,00M</t>
  </si>
  <si>
    <t>95135</t>
  </si>
  <si>
    <t>LOCACAO DE ANDAIME METALICO TUBULAR TIPO TORRE</t>
  </si>
  <si>
    <t>M/MES</t>
  </si>
  <si>
    <t>23,09</t>
  </si>
  <si>
    <t>73548</t>
  </si>
  <si>
    <t>ARGAMASSA TRACO 1:3 (CIMENTO E AREIA), PREPARO MANUAL, INCLUSO ADITIVO IMPERMEABILIZANTE</t>
  </si>
  <si>
    <t>458,91</t>
  </si>
  <si>
    <t>73549</t>
  </si>
  <si>
    <t>ARGAMASSA TRACO 1:4 (CIMENTO E AREIA), PREPARO MANUAL, INCLUSO ADITIVO IMPERMEABILIZANTE</t>
  </si>
  <si>
    <t>448,09</t>
  </si>
  <si>
    <t>87280</t>
  </si>
  <si>
    <t>ARGAMASSA TRAÇO 1:7 (CIMENTO E AREIA MÉDIA) COM ADIÇÃO DE PLASTIFICANTE PARA EMBOÇO/MASSA ÚNICA/ASSENTAMENTO DE ALVENARIA DE VEDAÇÃO, PREPARO MECÂNICO COM BETONEIRA 400 L. AF_06/2014</t>
  </si>
  <si>
    <t>268,58</t>
  </si>
  <si>
    <t>87281</t>
  </si>
  <si>
    <t>ARGAMASSA TRAÇO 1:7 (CIMENTO E AREIA MÉDIA) COM ADIÇÃO DE PLASTIFICANTE PARA EMBOÇO/MASSA ÚNICA/ASSENTAMENTO DE ALVENARIA DE VEDAÇÃO, PREPARO MECÂNICO COM BETONEIRA 600 L. AF_06/2014</t>
  </si>
  <si>
    <t>261,92</t>
  </si>
  <si>
    <t>87283</t>
  </si>
  <si>
    <t>ARGAMASSA TRAÇO 1:6 (CIMENTO E AREIA MÉDIA) COM ADIÇÃO DE PLASTIFICANTE PARA EMBOÇO/MASSA ÚNICA/ASSENTAMENTO DE ALVENARIA DE VEDAÇÃO, PREPARO MECÂNICO COM BETONEIRA 400 L. AF_06/2014</t>
  </si>
  <si>
    <t>87284</t>
  </si>
  <si>
    <t>ARGAMASSA TRAÇO 1:6 (CIMENTO E AREIA MÉDIA) COM ADIÇÃO DE PLASTIFICANTE PARA EMBOÇO/MASSA ÚNICA/ASSENTAMENTO DE ALVENARIA DE VEDAÇÃO, PREPARO MECÂNICO COM BETONEIRA 600 L. AF_06/2014</t>
  </si>
  <si>
    <t>264,63</t>
  </si>
  <si>
    <t>87286</t>
  </si>
  <si>
    <t>ARGAMASSA TRAÇO 1:1:6 (CIMENTO, CAL E AREIA MÉDIA) PARA EMBOÇO/MASSA ÚNICA/ASSENTAMENTO DE ALVENARIA DE VEDAÇÃO, PREPARO MECÂNICO COM BETONEIRA 400 L. AF_06/2014</t>
  </si>
  <si>
    <t>245,44</t>
  </si>
  <si>
    <t>87287</t>
  </si>
  <si>
    <t>ARGAMASSA TRAÇO 1:1:6 (CIMENTO, CAL E AREIA MÉDIA) PARA EMBOÇO/MASSA ÚNICA/ASSENTAMENTO DE ALVENARIA DE VEDAÇÃO, PREPARO MECÂNICO COM BETONEIRA 600 L. AF_06/2014</t>
  </si>
  <si>
    <t>317,87</t>
  </si>
  <si>
    <t>87289</t>
  </si>
  <si>
    <t>ARGAMASSA TRAÇO 1:1,5:7,5 (CIMENTO, CAL E AREIA MÉDIA) PARA EMBOÇO/MASSA ÚNICA/ASSENTAMENTO DE ALVENARIA DE VEDAÇÃO, PREPARO MECÂNICO COM BETONEIRA 400 L. AF_06/2014</t>
  </si>
  <si>
    <t>311,68</t>
  </si>
  <si>
    <t>87290</t>
  </si>
  <si>
    <t>ARGAMASSA TRAÇO 1:1,5:7,5 (CIMENTO, CAL E AREIA MÉDIA) PARA EMBOÇO/MASSA ÚNICA/ASSENTAMENTO DE ALVENARIA DE VEDAÇÃO, PREPARO MECÂNICO COM BETONEIRA 600 L. AF_06/2014</t>
  </si>
  <si>
    <t>304,24</t>
  </si>
  <si>
    <t>87292</t>
  </si>
  <si>
    <t>ARGAMASSA TRAÇO 1:2:8 (CIMENTO, CAL E AREIA MÉDIA) PARA EMBOÇO/MASSA ÚNICA/ASSENTAMENTO DE ALVENARIA DE VEDAÇÃO, PREPARO MECÂNICO COM BETONEIRA 400 L. AF_06/2014</t>
  </si>
  <si>
    <t>322,82</t>
  </si>
  <si>
    <t>87294</t>
  </si>
  <si>
    <t>ARGAMASSA TRAÇO 1:2:9 (CIMENTO, CAL E AREIA MÉDIA) PARA EMBOÇO/MASSA ÚNICA/ASSENTAMENTO DE ALVENARIA DE VEDAÇÃO, PREPARO MECÂNICO COM BETONEIRA 600 L. AF_06/2014</t>
  </si>
  <si>
    <t>308,09</t>
  </si>
  <si>
    <t>87295</t>
  </si>
  <si>
    <t>ARGAMASSA TRAÇO 1:3:12 (CIMENTO, CAL E AREIA MÉDIA) PARA EMBOÇO/MASSA ÚNICA/ASSENTAMENTO DE ALVENARIA DE VEDAÇÃO, PREPARO MECÂNICO COM BETONEIRA 400 L. AF_06/2014</t>
  </si>
  <si>
    <t>320,82</t>
  </si>
  <si>
    <t>87296</t>
  </si>
  <si>
    <t>ARGAMASSA TRAÇO 1:3:12 (CIMENTO, CAL E AREIA MÉDIA) PARA EMBOÇO/MASSA ÚNICA/ASSENTAMENTO DE ALVENARIA DE VEDAÇÃO, PREPARO MECÂNICO COM BETONEIRA 600 L. AF_06/2014</t>
  </si>
  <si>
    <t>296,65</t>
  </si>
  <si>
    <t>87298</t>
  </si>
  <si>
    <t>ARGAMASSA TRAÇO 1:3 (CIMENTO E AREIA MÉDIA) PARA CONTRAPISO, PREPARO MECÂNICO COM BETONEIRA 400 L. AF_06/2014</t>
  </si>
  <si>
    <t>380,35</t>
  </si>
  <si>
    <t>87299</t>
  </si>
  <si>
    <t>ARGAMASSA TRAÇO 1:3 (CIMENTO E AREIA MÉDIA) PARA CONTRAPISO, PREPARO MECÂNICO COM BETONEIRA 600 L. AF_06/2014</t>
  </si>
  <si>
    <t>362,72</t>
  </si>
  <si>
    <t>87301</t>
  </si>
  <si>
    <t>ARGAMASSA TRAÇO 1:4 (CIMENTO E AREIA MÉDIA) PARA CONTRAPISO, PREPARO MECÂNICO COM BETONEIRA 400 L. AF_06/2014</t>
  </si>
  <si>
    <t>345,65</t>
  </si>
  <si>
    <t>87302</t>
  </si>
  <si>
    <t>ARGAMASSA TRAÇO 1:4 (CIMENTO E AREIA MÉDIA) PARA CONTRAPISO, PREPARO MECÂNICO COM BETONEIRA 600 L. AF_06/2014</t>
  </si>
  <si>
    <t>331,15</t>
  </si>
  <si>
    <t>87304</t>
  </si>
  <si>
    <t>ARGAMASSA TRAÇO 1:5 (CIMENTO E AREIA MÉDIA) PARA CONTRAPISO, PREPARO MECÂNICO COM BETONEIRA 400 L. AF_06/2014</t>
  </si>
  <si>
    <t>327,64</t>
  </si>
  <si>
    <t>87305</t>
  </si>
  <si>
    <t>ARGAMASSA TRAÇO 1:5 (CIMENTO E AREIA MÉDIA) PARA CONTRAPISO, PREPARO MECÂNICO COM BETONEIRA 600 L. AF_06/2014</t>
  </si>
  <si>
    <t>312,04</t>
  </si>
  <si>
    <t>87307</t>
  </si>
  <si>
    <t>ARGAMASSA TRAÇO 1:6 (CIMENTO E AREIA MÉDIA) PARA CONTRAPISO, PREPARO MECÂNICO COM BETONEIRA 400 L. AF_06/2014</t>
  </si>
  <si>
    <t>307,59</t>
  </si>
  <si>
    <t>87308</t>
  </si>
  <si>
    <t>ARGAMASSA TRAÇO 1:6 (CIMENTO E AREIA MÉDIA) PARA CONTRAPISO, PREPARO MECÂNICO COM BETONEIRA 600 L. AF_06/2014</t>
  </si>
  <si>
    <t>87310</t>
  </si>
  <si>
    <t>ARGAMASSA TRAÇO 1:5 (CIMENTO E AREIA GROSSA) PARA CHAPISCO CONVENCIONAL, PREPARO MECÂNICO COM BETONEIRA 400 L. AF_06/2014</t>
  </si>
  <si>
    <t>259,44</t>
  </si>
  <si>
    <t>87311</t>
  </si>
  <si>
    <t>ARGAMASSA TRAÇO 1:5 (CIMENTO E AREIA GROSSA) PARA CHAPISCO CONVENCIONAL, PREPARO MECÂNICO COM BETONEIRA 600 L. AF_06/2014</t>
  </si>
  <si>
    <t>250,50</t>
  </si>
  <si>
    <t>87313</t>
  </si>
  <si>
    <t>ARGAMASSA TRAÇO 1:3 (CIMENTO E AREIA GROSSA) PARA CHAPISCO CONVENCIONAL, PREPARO MECÂNICO COM BETONEIRA 400 L. AF_06/2014</t>
  </si>
  <si>
    <t>299,71</t>
  </si>
  <si>
    <t>87314</t>
  </si>
  <si>
    <t>ARGAMASSA TRAÇO 1:3 (CIMENTO E AREIA GROSSA) PARA CHAPISCO CONVENCIONAL, PREPARO MECÂNICO COM BETONEIRA 600 L. AF_06/2014</t>
  </si>
  <si>
    <t>291,25</t>
  </si>
  <si>
    <t>87316</t>
  </si>
  <si>
    <t>ARGAMASSA TRAÇO 1:4 (CIMENTO E AREIA GROSSA) PARA CHAPISCO CONVENCIONAL, PREPARO MECÂNICO COM BETONEIRA 400 L. AF_06/2014</t>
  </si>
  <si>
    <t>281,12</t>
  </si>
  <si>
    <t>87317</t>
  </si>
  <si>
    <t>ARGAMASSA TRAÇO 1:4 (CIMENTO E AREIA GROSSA) PARA CHAPISCO CONVENCIONAL, PREPARO MECÂNICO COM BETONEIRA 600 L. AF_06/2014</t>
  </si>
  <si>
    <t>267,27</t>
  </si>
  <si>
    <t>87319</t>
  </si>
  <si>
    <t>ARGAMASSA TRAÇO 1:5 (CIMENTO E AREIA GROSSA) COM ADIÇÃO DE EMULSÃO POLIMÉRICA PARA CHAPISCO ROLADO, PREPARO MECÂNICO COM BETONEIRA 400 L. AF_06/2014</t>
  </si>
  <si>
    <t>1.811,83</t>
  </si>
  <si>
    <t>87320</t>
  </si>
  <si>
    <t>ARGAMASSA TRAÇO 1:5 (CIMENTO E AREIA GROSSA) COM ADIÇÃO DE EMULSÃO POLIMÉRICA PARA CHAPISCO ROLADO, PREPARO MECÂNICO COM BETONEIRA 600 L. AF_06/2014</t>
  </si>
  <si>
    <t>1.809,82</t>
  </si>
  <si>
    <t>87322</t>
  </si>
  <si>
    <t>ARGAMASSA TRAÇO 1:3 (CIMENTO E AREIA GROSSA) COM ADIÇÃO DE EMULSÃO POLIMÉRICA PARA CHAPISCO ROLADO, PREPARO MECÂNICO COM BETONEIRA 400 L. AF_06/2014</t>
  </si>
  <si>
    <t>1.858,44</t>
  </si>
  <si>
    <t>87323</t>
  </si>
  <si>
    <t>ARGAMASSA TRAÇO 1:3 (CIMENTO E AREIA GROSSA) COM ADIÇÃO DE EMULSÃO POLIMÉRICA PARA CHAPISCO ROLADO, PREPARO MECÂNICO COM BETONEIRA 600 L. AF_06/2014</t>
  </si>
  <si>
    <t>1.844,03</t>
  </si>
  <si>
    <t>87325</t>
  </si>
  <si>
    <t>ARGAMASSA TRAÇO 1:4 (CIMENTO E AREIA GROSSA) COM ADIÇÃO DE EMULSÃO POLIMÉRICA PARA CHAPISCO ROLADO, PREPARO MECÂNICO COM BETONEIRA 400 L. AF_06/2014</t>
  </si>
  <si>
    <t>1.832,66</t>
  </si>
  <si>
    <t>87326</t>
  </si>
  <si>
    <t>ARGAMASSA TRAÇO 1:4 (CIMENTO E AREIA GROSSA) COM ADIÇÃO DE EMULSÃO POLIMÉRICA PARA CHAPISCO ROLADO, PREPARO MECÂNICO COM BETONEIRA 600 L. AF_06/2014</t>
  </si>
  <si>
    <t>1.823,35</t>
  </si>
  <si>
    <t>87327</t>
  </si>
  <si>
    <t>ARGAMASSA TRAÇO 1:7 (CIMENTO E AREIA MÉDIA) COM ADIÇÃO DE PLASTIFICANTE PARA EMBOÇO/MASSA ÚNICA/ASSENTAMENTO DE ALVENARIA DE VEDAÇÃO, PREPARO MECÂNICO COM MISTURADOR DE EIXO HORIZONTAL DE 300 KG. AF_06/2014</t>
  </si>
  <si>
    <t>289,17</t>
  </si>
  <si>
    <t>87328</t>
  </si>
  <si>
    <t>ARGAMASSA TRAÇO 1:7 (CIMENTO E AREIA MÉDIA) COM ADIÇÃO DE PLASTIFICANTE PARA EMBOÇO/MASSA ÚNICA/ASSENTAMENTO DE ALVENARIA DE VEDAÇÃO, PREPARO MECÂNICO COM MISTURADOR DE EIXO HORIZONTAL DE 600 KG. AF_06/2014</t>
  </si>
  <si>
    <t>248,25</t>
  </si>
  <si>
    <t>87329</t>
  </si>
  <si>
    <t>ARGAMASSA TRAÇO 1:6 (CIMENTO E AREIA MÉDIA) COM ADIÇÃO DE PLASTIFICANTE PARA EMBOÇO/MASSA ÚNICA/ASSENTAMENTO DE ALVENARIA DE VEDAÇÃO, PREPARO MECÂNICO COM MISTURADOR DE EIXO HORIZONTAL DE 300 KG. AF_06/2014</t>
  </si>
  <si>
    <t>310,31</t>
  </si>
  <si>
    <t>87330</t>
  </si>
  <si>
    <t>ARGAMASSA TRAÇO 1:6 (CIMENTO E AREIA MÉDIA) COM ADIÇÃO DE PLASTIFICANTE PARA EMBOÇO/MASSA ÚNICA/ASSENTAMENTO DE ALVENARIA DE VEDAÇÃO, PREPARO MECÂNICO COM MISTURADOR DE EIXO HORIZONTAL DE 600 KG. AF_06/2014</t>
  </si>
  <si>
    <t>266,23</t>
  </si>
  <si>
    <t>87331</t>
  </si>
  <si>
    <t>ARGAMASSA TRAÇO 1:1:6 (CIMENTO, CAL E AREIA MÉDIA) PARA EMBOÇO/MASSA ÚNICA/ASSENTAMENTO DE ALVENARIA DE VEDAÇÃO, PREPARO MECÂNICO COM MISTURADOR DE EIXO HORIZONTAL DE 300 KG. AF_06/2014</t>
  </si>
  <si>
    <t>344,97</t>
  </si>
  <si>
    <t>87332</t>
  </si>
  <si>
    <t>ARGAMASSA TRAÇO 1:1:6 (CIMENTO, CAL E AREIA MÉDIA) PARA EMBOÇO/MASSA ÚNICA/ASSENTAMENTO DE ALVENARIA DE VEDAÇÃO, PREPARO MECÂNICO COM MISTURADOR DE EIXO HORIZONTAL DE 600 KG. AF_06/2014</t>
  </si>
  <si>
    <t>301,33</t>
  </si>
  <si>
    <t>87333</t>
  </si>
  <si>
    <t>ARGAMASSA TRAÇO 1:1,5:7,5 (CIMENTO, CAL E AREIA MÉDIA) PARA EMBOÇO/MASSA ÚNICA/ASSENTAMENTO DE ALVENARIA DE VEDAÇÃO, PREPARO MECÂNICO COM MISTURADOR DE EIXO HORIZONTAL DE 300 KG. AF_06/2014</t>
  </si>
  <si>
    <t>319,76</t>
  </si>
  <si>
    <t>87334</t>
  </si>
  <si>
    <t>ARGAMASSA TRAÇO 1:1,5:7,5 (CIMENTO, CAL E AREIA MÉDIA) PARA EMBOÇO/MASSA ÚNICA/ASSENTAMENTO DE ALVENARIA DE VEDAÇÃO, PREPARO MECÂNICO COM MISTURADOR DE EIXO HORIZONTAL DE 600 KG. AF_06/2014</t>
  </si>
  <si>
    <t>287,30</t>
  </si>
  <si>
    <t>87335</t>
  </si>
  <si>
    <t>ARGAMASSA TRAÇO 1:2:8 (CIMENTO, CAL E AREIA MÉDIA) PARA EMBOÇO/MASSA ÚNICA/ASSENTAMENTO DE ALVENARIA DE VEDAÇÃO, PREPARO MECÂNICO COM MISTURADOR DE EIXO HORIZONTAL DE 300 KG. AF_06/2014</t>
  </si>
  <si>
    <t>321,04</t>
  </si>
  <si>
    <t>87336</t>
  </si>
  <si>
    <t>ARGAMASSA TRAÇO 1:2:8 (CIMENTO, CAL E AREIA MÉDIA) PARA EMBOÇO/MASSA ÚNICA/ASSENTAMENTO DE ALVENARIA DE VEDAÇÃO, PREPARO MECÂNICO COM MISTURADOR DE EIXO HORIZONTAL DE 600 KG. AF_06/2014</t>
  </si>
  <si>
    <t>296,44</t>
  </si>
  <si>
    <t>87337</t>
  </si>
  <si>
    <t>ARGAMASSA TRAÇO 1:2:9 (CIMENTO, CAL E AREIA MÉDIA) PARA EMBOÇO/MASSA ÚNICA/ASSENTAMENTO DE ALVENARIA DE VEDAÇÃO, PREPARO MECÂNICO COM MISTURADOR DE EIXO HORIZONTAL DE 300 KG. AF_06/2014</t>
  </si>
  <si>
    <t>307,96</t>
  </si>
  <si>
    <t>87338</t>
  </si>
  <si>
    <t>ARGAMASSA TRAÇO 1:3:12 (CIMENTO, CAL E AREIA MÉDIA) PARA EMBOÇO/MASSA ÚNICA/ASSENTAMENTO DE ALVENARIA DE VEDAÇÃO, PREPARO MECÂNICO COM MISTURADOR DE EIXO HORIZONTAL DE 600 KG. AF_06/2014</t>
  </si>
  <si>
    <t>295,38</t>
  </si>
  <si>
    <t>87339</t>
  </si>
  <si>
    <t>ARGAMASSA TRAÇO 1:3 (CIMENTO E AREIA MÉDIA) PARA CONTRAPISO, PREPARO MECÂNICO COM MISTURADOR DE EIXO HORIZONTAL DE 160 KG. AF_06/2014</t>
  </si>
  <si>
    <t>469,32</t>
  </si>
  <si>
    <t>87340</t>
  </si>
  <si>
    <t>ARGAMASSA TRAÇO 1:3 (CIMENTO E AREIA MÉDIA) PARA CONTRAPISO, PREPARO MECÂNICO COM MISTURADOR DE EIXO HORIZONTAL DE 300 KG. AF_06/2014</t>
  </si>
  <si>
    <t>370,33</t>
  </si>
  <si>
    <t>87341</t>
  </si>
  <si>
    <t>ARGAMASSA TRAÇO 1:3 (CIMENTO E AREIA MÉDIA) PARA CONTRAPISO, PREPARO MECÂNICO COM MISTURADOR DE EIXO HORIZONTAL DE 600 KG. AF_06/2014</t>
  </si>
  <si>
    <t>351,11</t>
  </si>
  <si>
    <t>87342</t>
  </si>
  <si>
    <t>ARGAMASSA TRAÇO 1:4 (CIMENTO E AREIA MÉDIA) PARA CONTRAPISO, PREPARO MECÂNICO COM MISTURADOR DE EIXO HORIZONTAL DE 160 KG. AF_06/2014</t>
  </si>
  <si>
    <t>409,14</t>
  </si>
  <si>
    <t>87343</t>
  </si>
  <si>
    <t>ARGAMASSA TRAÇO 1:4 (CIMENTO E AREIA MÉDIA) PARA CONTRAPISO, PREPARO MECÂNICO COM MISTURADOR DE EIXO HORIZONTAL DE 300 KG. AF_06/2014</t>
  </si>
  <si>
    <t>345,48</t>
  </si>
  <si>
    <t>87344</t>
  </si>
  <si>
    <t>ARGAMASSA TRAÇO 1:4 (CIMENTO E AREIA MÉDIA) PARA CONTRAPISO, PREPARO MECÂNICO COM MISTURADOR DE EIXO HORIZONTAL DE 600 KG. AF_06/2014</t>
  </si>
  <si>
    <t>318,48</t>
  </si>
  <si>
    <t>87345</t>
  </si>
  <si>
    <t>ARGAMASSA TRAÇO 1:5 (CIMENTO E AREIA MÉDIA) PARA CONTRAPISO, PREPARO MECÂNICO COM MISTURADOR DE EIXO HORIZONTAL DE 160 KG. AF_06/2014</t>
  </si>
  <si>
    <t>359,97</t>
  </si>
  <si>
    <t>87346</t>
  </si>
  <si>
    <t>ARGAMASSA TRAÇO 1:5 (CIMENTO E AREIA MÉDIA) PARA CONTRAPISO, PREPARO MECÂNICO COM MISTURADOR DE EIXO HORIZONTAL DE 300 KG. AF_06/2014</t>
  </si>
  <si>
    <t>315,86</t>
  </si>
  <si>
    <t>87347</t>
  </si>
  <si>
    <t>ARGAMASSA TRAÇO 1:5 (CIMENTO E AREIA MÉDIA) PARA CONTRAPISO, PREPARO MECÂNICO COM MISTURADOR DE EIXO HORIZONTAL DE 600 KG. AF_06/2014</t>
  </si>
  <si>
    <t>300,81</t>
  </si>
  <si>
    <t>87348</t>
  </si>
  <si>
    <t>ARGAMASSA TRAÇO 1:6 (CIMENTO E AREIA MÉDIA) PARA CONTRAPISO, PREPARO MECÂNICO COM MISTURADOR DE EIXO HORIZONTAL DE 160 KG. AF_06/2014</t>
  </si>
  <si>
    <t>338,04</t>
  </si>
  <si>
    <t>87349</t>
  </si>
  <si>
    <t>ARGAMASSA TRAÇO 1:6 (CIMENTO E AREIA MÉDIA) PARA CONTRAPISO, PREPARO MECÂNICO COM MISTURADOR DE EIXO HORIZONTAL DE 600 KG. AF_06/2014</t>
  </si>
  <si>
    <t>281,02</t>
  </si>
  <si>
    <t>87350</t>
  </si>
  <si>
    <t>ARGAMASSA TRAÇO 1:5 (CIMENTO E AREIA GROSSA) PARA CHAPISCO CONVENCIONAL, PREPARO MECÂNICO COM MISTURADOR DE EIXO HORIZONTAL DE 300 KG. AF_06/2014</t>
  </si>
  <si>
    <t>293,63</t>
  </si>
  <si>
    <t>87351</t>
  </si>
  <si>
    <t>ARGAMASSA TRAÇO 1:5 (CIMENTO E AREIA GROSSA) PARA CHAPISCO CONVENCIONAL, PREPARO MECÂNICO COM MISTURADOR DE EIXO HORIZONTAL DE 600 KG. AF_06/2014</t>
  </si>
  <si>
    <t>252,49</t>
  </si>
  <si>
    <t>87352</t>
  </si>
  <si>
    <t>ARGAMASSA TRAÇO 1:3 (CIMENTO E AREIA GROSSA) PARA CHAPISCO CONVENCIONAL, PREPARO MECÂNICO COM MISTURADOR DE EIXO HORIZONTAL DE 160 KG. AF_06/2014</t>
  </si>
  <si>
    <t>363,90</t>
  </si>
  <si>
    <t>87353</t>
  </si>
  <si>
    <t>ARGAMASSA TRAÇO 1:3 (CIMENTO E AREIA GROSSA) PARA CHAPISCO CONVENCIONAL, PREPARO MECÂNICO COM MISTURADOR DE EIXO HORIZONTAL DE 300 KG. AF_06/2014</t>
  </si>
  <si>
    <t>306,42</t>
  </si>
  <si>
    <t>87354</t>
  </si>
  <si>
    <t>ARGAMASSA TRAÇO 1:3 (CIMENTO E AREIA GROSSA) PARA CHAPISCO CONVENCIONAL, PREPARO MECÂNICO COM MISTURADOR DE EIXO HORIZONTAL DE 600 KG. AF_06/2014</t>
  </si>
  <si>
    <t>279,41</t>
  </si>
  <si>
    <t>87355</t>
  </si>
  <si>
    <t>ARGAMASSA TRAÇO 1:4 (CIMENTO E AREIA GROSSA) PARA CHAPISCO CONVENCIONAL, PREPARO MECÂNICO COM MISTURADOR DE EIXO HORIZONTAL DE 160 KG. AF_06/2014</t>
  </si>
  <si>
    <t>318,41</t>
  </si>
  <si>
    <t>87356</t>
  </si>
  <si>
    <t>ARGAMASSA TRAÇO 1:4 (CIMENTO E AREIA GROSSA) PARA CHAPISCO CONVENCIONAL, PREPARO MECÂNICO COM MISTURADOR DE EIXO HORIZONTAL DE 300 KG. AF_06/2014</t>
  </si>
  <si>
    <t>271,68</t>
  </si>
  <si>
    <t>87357</t>
  </si>
  <si>
    <t>ARGAMASSA TRAÇO 1:4 (CIMENTO E AREIA GROSSA) PARA CHAPISCO CONVENCIONAL, PREPARO MECÂNICO COM MISTURADOR DE EIXO HORIZONTAL DE 600 KG. AF_06/2014</t>
  </si>
  <si>
    <t>260,32</t>
  </si>
  <si>
    <t>87358</t>
  </si>
  <si>
    <t>ARGAMASSA TRAÇO 1:5 (CIMENTO E AREIA GROSSA) COM ADIÇÃO DE EMULSÃO POLIMÉRICA PARA CHAPISCO ROLADO, PREPARO MECÂNICO COM MISTURADOR DE EIXO HORIZONTAL DE 300 KG. AF_06/2014</t>
  </si>
  <si>
    <t>1.791,59</t>
  </si>
  <si>
    <t>87359</t>
  </si>
  <si>
    <t>ARGAMASSA TRAÇO 1:5 (CIMENTO E AREIA GROSSA) COM ADIÇÃO DE EMULSÃO POLIMÉRICA PARA CHAPISCO ROLADO, PREPARO MECÂNICO COM MISTURADOR DE EIXO HORIZONTAL DE 600 KG. AF_06/2014</t>
  </si>
  <si>
    <t>1.768,91</t>
  </si>
  <si>
    <t>87360</t>
  </si>
  <si>
    <t>ARGAMASSA TRAÇO 1:3 (CIMENTO E AREIA GROSSA) COM ADIÇÃO DE EMULSÃO POLIMÉRICA PARA CHAPISCO ROLADO, PREPARO MECÂNICO COM MISTURADOR DE EIXO HORIZONTAL DE 160 KG. AF_06/2014</t>
  </si>
  <si>
    <t>1.854,91</t>
  </si>
  <si>
    <t>87361</t>
  </si>
  <si>
    <t>ARGAMASSA TRAÇO 1:3 (CIMENTO E AREIA GROSSA) COM ADIÇÃO DE EMULSÃO POLIMÉRICA PARA CHAPISCO ROLADO, PREPARO MECÂNICO COM MISTURADOR DE EIXO HORIZONTAL DE 300 KG. AF_06/2014</t>
  </si>
  <si>
    <t>1.819,03</t>
  </si>
  <si>
    <t>87362</t>
  </si>
  <si>
    <t>ARGAMASSA TRAÇO 1:3 (CIMENTO E AREIA GROSSA) COM ADIÇÃO DE EMULSÃO POLIMÉRICA PARA CHAPISCO ROLADO, PREPARO MECÂNICO COM MISTURADOR DE EIXO HORIZONTAL DE 600 KG. AF_06/2014</t>
  </si>
  <si>
    <t>1.811,23</t>
  </si>
  <si>
    <t>87363</t>
  </si>
  <si>
    <t>ARGAMASSA TRAÇO 1:4 (CIMENTO E AREIA GROSSA) COM ADIÇÃO DE EMULSÃO POLIMÉRICA PARA CHAPISCO ROLADO, PREPARO MECÂNICO COM MISTURADOR DE EIXO HORIZONTAL DE 300 KG. AF_06/2014</t>
  </si>
  <si>
    <t>1.829,18</t>
  </si>
  <si>
    <t>87364</t>
  </si>
  <si>
    <t>ARGAMASSA TRAÇO 1:4 (CIMENTO E AREIA GROSSA) COM ADIÇÃO DE EMULSÃO POLIMÉRICA PARA CHAPISCO ROLADO, PREPARO MECÂNICO COM MISTURADOR DE EIXO HORIZONTAL DE 600 KG. AF_06/2014</t>
  </si>
  <si>
    <t>1.786,28</t>
  </si>
  <si>
    <t>87365</t>
  </si>
  <si>
    <t>ARGAMASSA TRAÇO 1:7 (CIMENTO E AREIA MÉDIA) COM ADIÇÃO DE PLASTIFICANTE PARA EMBOÇO/MASSA ÚNICA/ASSENTAMENTO DE ALVENARIA DE VEDAÇÃO, PREPARO MANUAL. AF_06/2014</t>
  </si>
  <si>
    <t>361,80</t>
  </si>
  <si>
    <t>87366</t>
  </si>
  <si>
    <t>ARGAMASSA TRAÇO 1:6 (CIMENTO E AREIA MÉDIA) COM ADIÇÃO DE PLASTIFICANTE PARA EMBOÇO/MASSA ÚNICA/ASSENTAMENTO DE ALVENARIA DE VEDAÇÃO, PREPARO MANUAL. AF_06/2014</t>
  </si>
  <si>
    <t>373,11</t>
  </si>
  <si>
    <t>87367</t>
  </si>
  <si>
    <t>ARGAMASSA TRAÇO 1:1:6 (CIMENTO, CAL E AREIA MÉDIA) PARA EMBOÇO/MASSA ÚNICA/ASSENTAMENTO DE ALVENARIA DE VEDAÇÃO, PREPARO MANUAL. AF_06/2014</t>
  </si>
  <si>
    <t>412,35</t>
  </si>
  <si>
    <t>87368</t>
  </si>
  <si>
    <t>ARGAMASSA TRAÇO 1:1,5:7,5 (CIMENTO, CAL E AREIA MÉDIA) PARA EMBOÇO/MASSA ÚNICA/ASSENTAMENTO DE ALVENARIA DE VEDAÇÃO, PREPARO MANUAL. AF_06/2014</t>
  </si>
  <si>
    <t>411,75</t>
  </si>
  <si>
    <t>87369</t>
  </si>
  <si>
    <t>ARGAMASSA TRAÇO 1:2:8 (CIMENTO, CAL E AREIA MÉDIA) PARA EMBOÇO/MASSA ÚNICA/ASSENTAMENTO DE ALVENARIA DE VEDAÇÃO, PREPARO MANUAL. AF_06/2014</t>
  </si>
  <si>
    <t>419,24</t>
  </si>
  <si>
    <t>87370</t>
  </si>
  <si>
    <t>ARGAMASSA TRAÇO 1:2:9 (CIMENTO, CAL E AREIA MÉDIA) PARA EMBOÇO/MASSA ÚNICA/ASSENTAMENTO DE ALVENARIA DE VEDAÇÃO, PREPARO MANUAL. AF_06/2014</t>
  </si>
  <si>
    <t>407,96</t>
  </si>
  <si>
    <t>87371</t>
  </si>
  <si>
    <t>ARGAMASSA TRAÇO 1:3:12 (CIMENTO, CAL E AREIA MÉDIA) PARA EMBOÇO/MASSA ÚNICA/ASSENTAMENTO DE ALVENARIA DE VEDAÇÃO, PREPARO MANUAL. AF_06/2014</t>
  </si>
  <si>
    <t>403,16</t>
  </si>
  <si>
    <t>87372</t>
  </si>
  <si>
    <t>ARGAMASSA TRAÇO 1:3 (CIMENTO E AREIA MÉDIA) PARA CONTRAPISO, PREPARO MANUAL. AF_06/2014</t>
  </si>
  <si>
    <t>473,03</t>
  </si>
  <si>
    <t>87373</t>
  </si>
  <si>
    <t>ARGAMASSA TRAÇO 1:4 (CIMENTO E AREIA MÉDIA) PARA CONTRAPISO, PREPARO MANUAL. AF_06/2014</t>
  </si>
  <si>
    <t>440,07</t>
  </si>
  <si>
    <t>87374</t>
  </si>
  <si>
    <t>ARGAMASSA TRAÇO 1:5 (CIMENTO E AREIA MÉDIA) PARA CONTRAPISO, PREPARO MANUAL. AF_06/2014</t>
  </si>
  <si>
    <t>417,90</t>
  </si>
  <si>
    <t>87375</t>
  </si>
  <si>
    <t>ARGAMASSA TRAÇO 1:6 (CIMENTO E AREIA MÉDIA) PARA CONTRAPISO, PREPARO MANUAL. AF_06/2014</t>
  </si>
  <si>
    <t>397,33</t>
  </si>
  <si>
    <t>87376</t>
  </si>
  <si>
    <t>ARGAMASSA TRAÇO 1:5 (CIMENTO E AREIA GROSSA) PARA CHAPISCO CONVENCIONAL, PREPARO MANUAL. AF_06/2014</t>
  </si>
  <si>
    <t>362,78</t>
  </si>
  <si>
    <t>87377</t>
  </si>
  <si>
    <t>ARGAMASSA TRAÇO 1:3 (CIMENTO E AREIA GROSSA) PARA CHAPISCO CONVENCIONAL, PREPARO MANUAL. AF_06/2014</t>
  </si>
  <si>
    <t>400,32</t>
  </si>
  <si>
    <t>87378</t>
  </si>
  <si>
    <t>ARGAMASSA TRAÇO 1:4 (CIMENTO E AREIA GROSSA) PARA CHAPISCO CONVENCIONAL, PREPARO MANUAL. AF_06/2014</t>
  </si>
  <si>
    <t>377,75</t>
  </si>
  <si>
    <t>87379</t>
  </si>
  <si>
    <t>ARGAMASSA TRAÇO 1:5 (CIMENTO E AREIA GROSSA) COM ADIÇÃO DE EMULSÃO POLIMÉRICA PARA CHAPISCO ROLADO, PREPARO MANUAL. AF_06/2014</t>
  </si>
  <si>
    <t>1.898,55</t>
  </si>
  <si>
    <t>87380</t>
  </si>
  <si>
    <t>ARGAMASSA TRAÇO 1:3 (CIMENTO E AREIA GROSSA) COM ADIÇÃO DE EMULSÃO POLIMÉRICA PARA CHAPISCO ROLADO, PREPARO MANUAL. AF_06/2014</t>
  </si>
  <si>
    <t>1.939,49</t>
  </si>
  <si>
    <t>87381</t>
  </si>
  <si>
    <t>ARGAMASSA TRAÇO 1:4 (CIMENTO E AREIA GROSSA) COM ADIÇÃO DE EMULSÃO POLIMÉRICA PARA CHAPISCO ROLADO, PREPARO MANUAL. AF_06/2014</t>
  </si>
  <si>
    <t>1.915,86</t>
  </si>
  <si>
    <t>87382</t>
  </si>
  <si>
    <t>ARGAMASSA INDUSTRIALIZADA MULTIUSO PARA REVESTIMENTOS E ASSENTAMENTO DA ALVENARIA, PREPARO COM MISTURADOR DE EIXO HORIZONTAL DE 160 KG. AF_06/2014</t>
  </si>
  <si>
    <t>891,72</t>
  </si>
  <si>
    <t>87383</t>
  </si>
  <si>
    <t>ARGAMASSA INDUSTRIALIZADA MULTIUSO PARA REVESTIMENTOS E ASSENTAMENTO DA ALVENARIA, PREPARO COM MISTURADOR DE EIXO HORIZONTAL DE 300 KG. AF_06/2014</t>
  </si>
  <si>
    <t>881,79</t>
  </si>
  <si>
    <t>87384</t>
  </si>
  <si>
    <t>ARGAMASSA INDUSTRIALIZADA MULTIUSO PARA REVESTIMENTOS E ASSENTAMENTO DA ALVENARIA, PREPARO COM MISTURADOR DE EIXO HORIZONTAL DE 600 KG. AF_06/2014</t>
  </si>
  <si>
    <t>872,31</t>
  </si>
  <si>
    <t>87385</t>
  </si>
  <si>
    <t>ARGAMASSA PRONTA PARA CONTRAPISO, PREPARO COM MISTURADOR DE EIXO HORIZONTAL DE 160 KG. AF_06/2014</t>
  </si>
  <si>
    <t>1.150,89</t>
  </si>
  <si>
    <t>87386</t>
  </si>
  <si>
    <t>ARGAMASSA PRONTA PARA CONTRAPISO, PREPARO COM MISTURADOR DE EIXO HORIZONTAL DE 300 KG. AF_06/2014</t>
  </si>
  <si>
    <t>1.137,65</t>
  </si>
  <si>
    <t>87387</t>
  </si>
  <si>
    <t>ARGAMASSA PRONTA PARA CONTRAPISO, PREPARO COM MISTURADOR DE EIXO HORIZONTAL DE 600 KG. AF_06/2014</t>
  </si>
  <si>
    <t>1.129,99</t>
  </si>
  <si>
    <t>87388</t>
  </si>
  <si>
    <t>ARGAMASSA PARA REVESTIMENTO DECORATIVO MONOCAMADA (MONOCAPA), PREPARO COM MISTURADOR DE EIXO HORIZONTAL DE 160 KG. AF_06/2014</t>
  </si>
  <si>
    <t>2.626,89</t>
  </si>
  <si>
    <t>87389</t>
  </si>
  <si>
    <t>ARGAMASSA PARA REVESTIMENTO DECORATIVO MONOCAMADA (MONOCAPA), PREPARO COM MISTURADOR DE EIXO HORIZONTAL DE 300 KG. AF_06/2014</t>
  </si>
  <si>
    <t>2.629,87</t>
  </si>
  <si>
    <t>87390</t>
  </si>
  <si>
    <t>ARGAMASSA PARA REVESTIMENTO DECORATIVO MONOCAMADA (MONOCAPA), PREPARO COM MISTURADOR DE EIXO HORIZONTAL DE 600 KG. AF_06/2014</t>
  </si>
  <si>
    <t>2.630,36</t>
  </si>
  <si>
    <t>87391</t>
  </si>
  <si>
    <t>ARGAMASSA INDUSTRIALIZADA PARA CHAPISCO ROLADO, PREPARO COM MISTURADOR DE EIXO HORIZONTAL DE 160 KG. AF_06/2014</t>
  </si>
  <si>
    <t>4.155,90</t>
  </si>
  <si>
    <t>87393</t>
  </si>
  <si>
    <t>ARGAMASSA INDUSTRIALIZADA PARA CHAPISCO ROLADO, PREPARO COM MISTURADOR DE EIXO HORIZONTAL DE 300 KG. AF_06/2014</t>
  </si>
  <si>
    <t>4.197,21</t>
  </si>
  <si>
    <t>87394</t>
  </si>
  <si>
    <t>ARGAMASSA INDUSTRIALIZADA PARA CHAPISCO ROLADO, PREPARO COM MISTURADOR DE EIXO HORIZONTAL DE 600 KG. AF_06/2014</t>
  </si>
  <si>
    <t>4.210,53</t>
  </si>
  <si>
    <t>87395</t>
  </si>
  <si>
    <t>ARGAMASSA INDUSTRIALIZADA PARA CHAPISCO COLANTE, PREPARO COM MISTURADOR DE EIXO HORIZONTAL DE 160 KG. AF_06/2014</t>
  </si>
  <si>
    <t>3.263,67</t>
  </si>
  <si>
    <t>87396</t>
  </si>
  <si>
    <t>ARGAMASSA INDUSTRIALIZADA PARA CHAPISCO COLANTE, PREPARO COM MISTURADOR DE EIXO HORIZONTAL DE 300 KG. AF_06/2014</t>
  </si>
  <si>
    <t>3.293,30</t>
  </si>
  <si>
    <t>87397</t>
  </si>
  <si>
    <t>ARGAMASSA INDUSTRIALIZADA PARA CHAPISCO COLANTE, PREPARO COM MISTURADOR DE EIXO HORIZONTAL DE 600 KG. AF_06/2014</t>
  </si>
  <si>
    <t>3.297,87</t>
  </si>
  <si>
    <t>87398</t>
  </si>
  <si>
    <t>ARGAMASSA INDUSTRIALIZADA MULTIUSO PARA REVESTIMENTOS E ASSENTAMENTO DA ALVENARIA, PREPARO MANUAL. AF_06/2014</t>
  </si>
  <si>
    <t>1.047,03</t>
  </si>
  <si>
    <t>87399</t>
  </si>
  <si>
    <t>ARGAMASSA PRONTA PARA CONTRAPISO, PREPARO MANUAL. AF_06/2014</t>
  </si>
  <si>
    <t>1.317,03</t>
  </si>
  <si>
    <t>87401</t>
  </si>
  <si>
    <t>ARGAMASSA INDUSTRIALIZADA PARA CHAPISCO ROLADO, PREPARO MANUAL. AF_06/2014</t>
  </si>
  <si>
    <t>4.398,81</t>
  </si>
  <si>
    <t>87402</t>
  </si>
  <si>
    <t>ARGAMASSA INDUSTRIALIZADA PARA CHAPISCO COLANTE, PREPARO MANUAL. AF_06/2014</t>
  </si>
  <si>
    <t>3.501,06</t>
  </si>
  <si>
    <t>87404</t>
  </si>
  <si>
    <t>ARGAMASSA PARA REVESTIMENTO DECORATIVO MONOCAMADA (MONOCAPA), MISTURA E PROJEÇÃO DE 1,5 M3/H DE ARGAMASSA. AF_06/2014</t>
  </si>
  <si>
    <t>2.729,40</t>
  </si>
  <si>
    <t>87405</t>
  </si>
  <si>
    <t>ARGAMASSA PARA REVESTIMENTO DECORATIVO MONOCAMADA (MONOCAPA), MISTURA E PROJEÇÃO DE 2 M3/H DE ARGAMASSA. AF_06/2014</t>
  </si>
  <si>
    <t>2.722,36</t>
  </si>
  <si>
    <t>87407</t>
  </si>
  <si>
    <t>ARGAMASSA INDUSTRIALIZADA PARA REVESTIMENTOS, MISTURA E PROJEÇÃO DE 1,5 M³/H DE ARGAMASSA. AF_06/2014</t>
  </si>
  <si>
    <t>899,97</t>
  </si>
  <si>
    <t>87408</t>
  </si>
  <si>
    <t>ARGAMASSA INDUSTRIALIZADA PARA REVESTIMENTOS, MISTURA E PROJEÇÃO DE 2 M³/H DE ARGAMASSA. AF_06/2014</t>
  </si>
  <si>
    <t>884,12</t>
  </si>
  <si>
    <t>87410</t>
  </si>
  <si>
    <t>ARGAMASSA À BASE DE GESSO, MISTURA E PROJEÇÃO DE 1,5 M³/H DE ARGAMASSA. AF_06/2014</t>
  </si>
  <si>
    <t>632,46</t>
  </si>
  <si>
    <t>88626</t>
  </si>
  <si>
    <t>ARGAMASSA TRAÇO 1:0,5:4,5 (CIMENTO, CAL E AREIA MÉDIA), PREPARO MECÂNICO COM BETONEIRA 400 L. AF_08/2014</t>
  </si>
  <si>
    <t>291,29</t>
  </si>
  <si>
    <t>88627</t>
  </si>
  <si>
    <t>ARGAMASSA TRAÇO 1:0,5:4,5 (CIMENTO, CAL E AREIA MÉDIA) PARA ASSENTAMENTO DE ALVENARIA, PREPARO MANUAL. AF_08/2014</t>
  </si>
  <si>
    <t>364,96</t>
  </si>
  <si>
    <t>88628</t>
  </si>
  <si>
    <t>ARGAMASSA TRAÇO 1:3 (CIMENTO E AREIA MÉDIA), PREPARO MECÂNICO COM BETONEIRA 400 L. AF_08/2014</t>
  </si>
  <si>
    <t>291,51</t>
  </si>
  <si>
    <t>88629</t>
  </si>
  <si>
    <t>ARGAMASSA TRAÇO 1:3 (CIMENTO E AREIA MÉDIA), PREPARO MANUAL. AF_08/2014</t>
  </si>
  <si>
    <t>370,17</t>
  </si>
  <si>
    <t>88630</t>
  </si>
  <si>
    <t>ARGAMASSA TRAÇO 1:4 (CIMENTO E AREIA MÉDIA), PREPARO MECÂNICO COM BETONEIRA 400 L. AF_08/2014</t>
  </si>
  <si>
    <t>88631</t>
  </si>
  <si>
    <t>ARGAMASSA TRAÇO 1:4 (CIMENTO E AREIA MÉDIA), PREPARO MANUAL. AF_08/2014</t>
  </si>
  <si>
    <t>345,49</t>
  </si>
  <si>
    <t>88715</t>
  </si>
  <si>
    <t>ARGAMASSA TRAÇO 1:2:9 (CIMENTO, CAL E AREIA MÉDIA) PARA EMBOÇO/MASSA ÚNICA/ASSENTAMENTO DE ALVENARIA DE VEDAÇÃO, PREPARO MECÂNICO COM BETONEIRA 400 L. AF_09/2014</t>
  </si>
  <si>
    <t>307,64</t>
  </si>
  <si>
    <t>95563</t>
  </si>
  <si>
    <t>ARGAMASSA TRAÇO 1:1,65 (CIMENTO E AREIA MÉDIA), FCK 20 MPA, PREPARO MECÂNICO COM MISTURADOR DUPLO HORIZONTAL DE ALTA TURBULÊNCIA. AF_11/2016</t>
  </si>
  <si>
    <t>468,93</t>
  </si>
  <si>
    <t>25,77</t>
  </si>
  <si>
    <t>0,74</t>
  </si>
  <si>
    <t>42,95</t>
  </si>
  <si>
    <t>17,18</t>
  </si>
  <si>
    <t>0,42</t>
  </si>
  <si>
    <t>9537</t>
  </si>
  <si>
    <t>LIMPEZA FINAL DA OBRA</t>
  </si>
  <si>
    <t>73806/1</t>
  </si>
  <si>
    <t>LIMPEZA DE SUPERFICIES COM JATO DE ALTA PRESSAO DE AR E AGUA</t>
  </si>
  <si>
    <t>1,75</t>
  </si>
  <si>
    <t>73948/2</t>
  </si>
  <si>
    <t>LIMPEZA/PREPARO SUPERFICIE CONCRETO P/PINTURA</t>
  </si>
  <si>
    <t>73948/3</t>
  </si>
  <si>
    <t>LIMPEZA AZULEJO</t>
  </si>
  <si>
    <t>73948/8</t>
  </si>
  <si>
    <t>LIMPEZA VIDRO COMUM</t>
  </si>
  <si>
    <t>73948/9</t>
  </si>
  <si>
    <t>LIMPEZA FORRO</t>
  </si>
  <si>
    <t>73948/11</t>
  </si>
  <si>
    <t>LIMPEZA PISO CERAMICO</t>
  </si>
  <si>
    <t>22,30</t>
  </si>
  <si>
    <t>73948/15</t>
  </si>
  <si>
    <t>LIMPEZA PISO MARMORITE/GRANILITE</t>
  </si>
  <si>
    <t>14,61</t>
  </si>
  <si>
    <t>73948/16</t>
  </si>
  <si>
    <t>LIMPEZA MANUAL DO TERRENO (C/ RASPAGEM SUPERFICIAL)</t>
  </si>
  <si>
    <t>4,29</t>
  </si>
  <si>
    <t>74086/1</t>
  </si>
  <si>
    <t>LIMPEZA LOUCAS E METAIS</t>
  </si>
  <si>
    <t>27,08</t>
  </si>
  <si>
    <t>84117</t>
  </si>
  <si>
    <t>RASPAGEM / CALAFETACAO TACOS MADEIRA 1 DEMAO CERA</t>
  </si>
  <si>
    <t>19,08</t>
  </si>
  <si>
    <t>84120</t>
  </si>
  <si>
    <t>ENCERAMENTO MANUAL EM MADEIRA - 3 DEMAOS</t>
  </si>
  <si>
    <t>71516</t>
  </si>
  <si>
    <t>CONJUNTO DE MANGUEIRA PARA COMBATE A INCENDIO EM FIBRA DE POLIESTER PURA, COM 1.1/2", REVESTIDA INTERNAMENTE, COM 2 LANCES DE 15M CADA</t>
  </si>
  <si>
    <t>406,20</t>
  </si>
  <si>
    <t>73361</t>
  </si>
  <si>
    <t>CONCRETO CICLOPICO FCK=10MPA 30% PEDRA DE MAO INCLUSIVE LANCAMENTO</t>
  </si>
  <si>
    <t>348,44</t>
  </si>
  <si>
    <t>73714</t>
  </si>
  <si>
    <t>CAIXA PARA RALO C OM GRELHA FOFO 135 KG DE ALV TIJOLO MACICO (7X10X20) PAREDES DE UMA VEZ (0.20 M) DE 0.90X1.20X1.50 M (EXTERNA) COM ARGAMASSA 1:4 CIMENTO:AREIA, BASE CONC FCK=10 MPA, EXCLUSIVE ESCAVACAO E REATERRO.</t>
  </si>
  <si>
    <t>1.291,04</t>
  </si>
  <si>
    <t>86957</t>
  </si>
  <si>
    <t>MÃO FRANCESA EM BARRA DE FERRO CHATO RETANGULAR 2" X 1/4", REFORÇADA, 40 X 30 CM</t>
  </si>
  <si>
    <t>30,13</t>
  </si>
  <si>
    <t>86958</t>
  </si>
  <si>
    <t>MÃO FRANCESA EM BARRA DE FERRO CHATO RETANGULAR 2" X 1/4", REFORÇADA, 30 X 25 CM</t>
  </si>
  <si>
    <t>27,30</t>
  </si>
  <si>
    <t>73916/2</t>
  </si>
  <si>
    <t>PLACA ESMALTADA PARA IDENTIFICAÇÃO NR DE RUA, DIMENSÕES 45X25CM</t>
  </si>
  <si>
    <t>73672</t>
  </si>
  <si>
    <t>DESMATAMENTO E LIMPEZA MECANIZADA DE TERRENO COM ARVORES ATE Ø 15CM, UTILIZANDO TRATOR DE ESTEIRAS</t>
  </si>
  <si>
    <t>73822/2</t>
  </si>
  <si>
    <t>LIMPEZA MECANIZADA DE TERRENO COM REMOCAO DE CAMADA VEGETAL, UTILIZANDO MOTONIVELADORA</t>
  </si>
  <si>
    <t>0,49</t>
  </si>
  <si>
    <t>73859/1</t>
  </si>
  <si>
    <t>DESMATAMENTO E LIMPEZA MECANIZADA DE TERRENO COM REMOCAO DE CAMADA VEGETAL, UTILIZANDO TRATOR DE ESTEIRAS</t>
  </si>
  <si>
    <t>73859/2</t>
  </si>
  <si>
    <t>CAPINA E LIMPEZA MANUAL DE TERRENO</t>
  </si>
  <si>
    <t>85331</t>
  </si>
  <si>
    <t>CORTE DE CAPOEIRA FINA A FOICE</t>
  </si>
  <si>
    <t>85422</t>
  </si>
  <si>
    <t>PREPARO MANUAL DE TERRENO S/ RASPAGEM SUPERFICIAL</t>
  </si>
  <si>
    <t>74220/1</t>
  </si>
  <si>
    <t>TAPUME DE CHAPA DE MADEIRA COMPENSADA, E= 6MM, COM PINTURA A CAL E REAPROVEITAMENTO DE 2X</t>
  </si>
  <si>
    <t>54,10</t>
  </si>
  <si>
    <t>74221/1</t>
  </si>
  <si>
    <t>SINALIZACAO DE TRANSITO - NOTURNA</t>
  </si>
  <si>
    <t>2,50</t>
  </si>
  <si>
    <t>74219/1</t>
  </si>
  <si>
    <t>PASSADICOS COM TABUAS DE MADEIRA PARA PEDESTRES</t>
  </si>
  <si>
    <t>74219/2</t>
  </si>
  <si>
    <t>PASSADICOS COM TABUAS DE MADEIRA PARA VEICULOS</t>
  </si>
  <si>
    <t>48,75</t>
  </si>
  <si>
    <t>84126</t>
  </si>
  <si>
    <t>CHAPA DE ACO CARBONO 3/8 (COLOC/ USO/ RETIR) P/ PASS VEICULO SOBRE VALA MEDIDA P/ AREA CHAPA EM CADA APLICACAO</t>
  </si>
  <si>
    <t>36,35</t>
  </si>
  <si>
    <t>72214</t>
  </si>
  <si>
    <t>DEMOLICAO DE ALVENARIA ESTRUTURAL DE BLOCOS VAZADOS DE CONCRETO</t>
  </si>
  <si>
    <t>68,72</t>
  </si>
  <si>
    <t>72215</t>
  </si>
  <si>
    <t>DEMOLICAO DE ALVENARIA DE ELEMENTOS CERAMICOS VAZADOS</t>
  </si>
  <si>
    <t>72216</t>
  </si>
  <si>
    <t>DEMOLICAO DE VERGAS, CINTAS E PILARETES DE CONCRETO</t>
  </si>
  <si>
    <t>223,34</t>
  </si>
  <si>
    <t>72220</t>
  </si>
  <si>
    <t>RETIRADA DE ALVENARIA DE TIJOLOS DE VIDRO</t>
  </si>
  <si>
    <t>72221</t>
  </si>
  <si>
    <t>RETIRADA DE PLACAS DIVISORIAS DE GRANILITE</t>
  </si>
  <si>
    <t>72224</t>
  </si>
  <si>
    <t>DEMOLICAO DE TELHAS CERAMICAS OU DE VIDRO</t>
  </si>
  <si>
    <t>72226</t>
  </si>
  <si>
    <t>RETIRADA DE ESTRUTURA DE MADEIRA PONTALETEADA PARA TELHAS CERAMICAS OU DE VIDRO</t>
  </si>
  <si>
    <t>72228</t>
  </si>
  <si>
    <t>RETIRADA DE ESTRUTURA DE MADEIRA COM TESOURAS PARA TELHAS CERAMICAS OU DE VIDRO</t>
  </si>
  <si>
    <t>18,36</t>
  </si>
  <si>
    <t>72237</t>
  </si>
  <si>
    <t>RETIRADA DE ENTARUGAMENTO DE FORRO</t>
  </si>
  <si>
    <t>72238</t>
  </si>
  <si>
    <t>RETIRADA DE FORRO EM REGUAS DE PVC, INCLUSIVE RETIRADA DE PERFIS</t>
  </si>
  <si>
    <t>73616</t>
  </si>
  <si>
    <t>DEMOLICAO DE CONCRETO SIMPLES</t>
  </si>
  <si>
    <t>73801/1</t>
  </si>
  <si>
    <t>DEMOLICAO DE PISO DE ALTA RESISTENCIA</t>
  </si>
  <si>
    <t>73802/1</t>
  </si>
  <si>
    <t>DEMOLICAO DE REVESTIMENTO DE ARGAMASSA DE CAL E AREIA</t>
  </si>
  <si>
    <t>73874/1</t>
  </si>
  <si>
    <t>REMOCAO DE PINTURAS COM JATEAMENTO DE AREIA, EM SUPERFICIES METALICAS</t>
  </si>
  <si>
    <t>73899/1</t>
  </si>
  <si>
    <t>DEMOLICAO DE ALVENARIA DE TIJOLOS MACICOS S/REAPROVEITAMENTO</t>
  </si>
  <si>
    <t>73899/2</t>
  </si>
  <si>
    <t>DEMOLICAO DE ALVENARIA DE TIJOLOS FURADOS S/REAPROVEITAMENTO</t>
  </si>
  <si>
    <t>96,21</t>
  </si>
  <si>
    <t>84152</t>
  </si>
  <si>
    <t>DEMOLICAO MANUAL CONCRETO ARMADO (PILAR / VIGA / LAJE) - INCL EMPILHACAO LATERAL NO CANTEIRO</t>
  </si>
  <si>
    <t>327,13</t>
  </si>
  <si>
    <t>85332</t>
  </si>
  <si>
    <t>RETIRADA DE APARELHOS DE ILUMINACAO C/ REAPROVEITAMENTO DE LAMPADAS</t>
  </si>
  <si>
    <t>5,52</t>
  </si>
  <si>
    <t>85333</t>
  </si>
  <si>
    <t>RETIRADA DE APARELHOS SANITARIOS</t>
  </si>
  <si>
    <t>RETIRADA DE ESQUADRIAS METALICAS</t>
  </si>
  <si>
    <t>85335</t>
  </si>
  <si>
    <t>RETIRADA DE MEIO FIO C/ EMPILHAMENTO E S/ REMOCAO</t>
  </si>
  <si>
    <t>85336</t>
  </si>
  <si>
    <t>RETIRADA DE TUBULACAO DE FERRO GALVANIZADO S/ ESCAVACAO OU RASGO EM ALVENARIA</t>
  </si>
  <si>
    <t>85362</t>
  </si>
  <si>
    <t>DEMOLICAO DE DIVISORIAS EM PLACAS DE MARMORITE OU DE CONCRETO</t>
  </si>
  <si>
    <t>85364</t>
  </si>
  <si>
    <t>DEMOLICAO MANUAL DE ESTRUTURA DE CONCRETO ARMADO</t>
  </si>
  <si>
    <t>85366</t>
  </si>
  <si>
    <t>DEMOLICAO MANUAL DE PAVIMENTACAO EM CONCRETO ASFALTICO, ESPESSURA 5CM</t>
  </si>
  <si>
    <t>22,33</t>
  </si>
  <si>
    <t>85369</t>
  </si>
  <si>
    <t>REMOCAO DE FORRO DE MADEIRA (LAMBRI) C/ REAPROVEITAMENTO</t>
  </si>
  <si>
    <t>38,30</t>
  </si>
  <si>
    <t>85370</t>
  </si>
  <si>
    <t>DEMOLICAO MANUAL DE LAJE PREMOLDADA COM TRANSPORTE E CARGA EM CAMINHAO BASCULANTE</t>
  </si>
  <si>
    <t>263,71</t>
  </si>
  <si>
    <t>85371</t>
  </si>
  <si>
    <t>REMOCAO DE PISO EM CARPETE</t>
  </si>
  <si>
    <t>85372</t>
  </si>
  <si>
    <t>DEMOLICAO DE FORRO DE GESSO</t>
  </si>
  <si>
    <t>85374</t>
  </si>
  <si>
    <t>REMOCAO DE DISPOSITIVOS PARA FUNCIONAMENTO DE APARELHOS SANITARIOS</t>
  </si>
  <si>
    <t>11,45</t>
  </si>
  <si>
    <t>85375</t>
  </si>
  <si>
    <t>REMOCAO DE BLOKRET COM EMPILHAMENTO</t>
  </si>
  <si>
    <t>85376</t>
  </si>
  <si>
    <t>DEMOLICAO DE PISO VINILICO</t>
  </si>
  <si>
    <t>85383</t>
  </si>
  <si>
    <t>REMOCAO DE CALHAS E CONDUTORES DE AGUAS PLUVIAIS</t>
  </si>
  <si>
    <t>3,43</t>
  </si>
  <si>
    <t>85389</t>
  </si>
  <si>
    <t>REMOCAO TUBULACAO FF C/ DN 400 A 600MM EXCLUINDO ESCAVACAO/REATERRO</t>
  </si>
  <si>
    <t>84,48</t>
  </si>
  <si>
    <t>85390</t>
  </si>
  <si>
    <t>REMOCAO TUBULACAO FF C/ DN 50 A 300MM EXCLUINDO ESCAVACAO/REATERRO</t>
  </si>
  <si>
    <t>42,04</t>
  </si>
  <si>
    <t>85392</t>
  </si>
  <si>
    <t>REMOCAO TUBULACAO FF C/ DN 700 A 1200MM EXCLUINDO ESCAVACAO/REATERRO</t>
  </si>
  <si>
    <t>206,32</t>
  </si>
  <si>
    <t>85406</t>
  </si>
  <si>
    <t>REMOCAO DE AZULEJO E SUBSTRATO DE ADERENCIA EM ARGAMASSA</t>
  </si>
  <si>
    <t>48,10</t>
  </si>
  <si>
    <t>85407</t>
  </si>
  <si>
    <t>REMOCAO DE FIACAO ELETRICA</t>
  </si>
  <si>
    <t>85408</t>
  </si>
  <si>
    <t>REMOCAO DE PEITORIL EM MARMORE OU GRANITO</t>
  </si>
  <si>
    <t>34,63</t>
  </si>
  <si>
    <t>REMOCAO DE PISO EM PLACAS DE BORRACHA COLADA</t>
  </si>
  <si>
    <t>85411</t>
  </si>
  <si>
    <t>REMOCAO DE RODAPE CERAMICO</t>
  </si>
  <si>
    <t>3,60</t>
  </si>
  <si>
    <t>85415</t>
  </si>
  <si>
    <t>REMOCAO DE DISPOSITIVOS PARA FUNCIONAMENTO DE PIA DE COZINHA</t>
  </si>
  <si>
    <t>85416</t>
  </si>
  <si>
    <t>REMOCAO DE TOMADAS OU INTERRUPTORES ELETRICOS</t>
  </si>
  <si>
    <t>85417</t>
  </si>
  <si>
    <t>RETIRADA DE TUBULACAO HIDROSSANITARIA APARENTE COM CONEXOES, Ø 1/2" A 2"</t>
  </si>
  <si>
    <t>3,99</t>
  </si>
  <si>
    <t>85418</t>
  </si>
  <si>
    <t>RETIRADA DE TUBULACAO HIDROSSANITARIA EMBUTIDA COM CONEXOES Ø 1/2" A 2"</t>
  </si>
  <si>
    <t>85419</t>
  </si>
  <si>
    <t>RETIRADA DE TUBULACAO HIDROSSANITARIA APARENTE COM CONEXOES, Ø 2 1/2" A 4"</t>
  </si>
  <si>
    <t>4,96</t>
  </si>
  <si>
    <t>85420</t>
  </si>
  <si>
    <t>RETIRADA DE TUBULACAO HIDROSSANITARIA EMBUTIDA COM CONEXOES, Ø 2 1/2" A 4"</t>
  </si>
  <si>
    <t>85421</t>
  </si>
  <si>
    <t>REMOCAO DE VIDRO COMUM</t>
  </si>
  <si>
    <t>89263</t>
  </si>
  <si>
    <t>DEMOLICAO DE ESTRUTURA METALICA SEM REMOCAO</t>
  </si>
  <si>
    <t>85423</t>
  </si>
  <si>
    <t>ISOLAMENTO DE OBRA COM TELA PLASTICA COM MALHA DE 5MM</t>
  </si>
  <si>
    <t>6,93</t>
  </si>
  <si>
    <t>85424</t>
  </si>
  <si>
    <t>ISOLAMENTO DE OBRA COM TELA PLASTICA COM MALHA DE 5MM E ESTRUTURA DE MADEIRA PONTALETEADA</t>
  </si>
  <si>
    <t>73686</t>
  </si>
  <si>
    <t>LOCACAO DA OBRA, COM USO DE EQUIPAMENTOS TOPOGRAFICOS, INCLUSIVE NIVELADOR</t>
  </si>
  <si>
    <t>19,06</t>
  </si>
  <si>
    <t>73992/1</t>
  </si>
  <si>
    <t>LOCACAO CONVENCIONAL DE OBRA, ATRAVÉS DE GABARITO DE TABUAS CORRIDAS PONTALETADAS A CADA 1,50M, SEM REAPROVEITAMENTO</t>
  </si>
  <si>
    <t>74077/2</t>
  </si>
  <si>
    <t>LOCACAO CONVENCIONAL DE OBRA, ATRAVÉS DE GABARITO DE TABUAS CORRIDAS PONTALETADAS, COM REAPROVEITAMENTO DE 10 VEZES.</t>
  </si>
  <si>
    <t>74077/3</t>
  </si>
  <si>
    <t>LOCACAO CONVENCIONAL DE OBRA, ATRAVÉS DE GABARITO DE TABUAS CORRIDAS PONTALETADAS, COM REAPROVEITAMENTO DE 3 VEZES.</t>
  </si>
  <si>
    <t>85323</t>
  </si>
  <si>
    <t>LOCACAO E NIVELAMENTO DE EMISSARIO/REDE COLETORA COM AUXILIO DE EQUIPAMENTO TOPOGRAFICO</t>
  </si>
  <si>
    <t>1,61</t>
  </si>
  <si>
    <t>73758/1</t>
  </si>
  <si>
    <t>LEVANTAMENTO SECAO TRANSVERSAL C/NIVEL TERRENO NAO ACIDENTADO VEGETAÇÃO DENSA INCLUSIVE DESENHO ESC 1:200 EM PAPEL VEGETAL MILIMETRADO (MEDIDO P/M SECAO), INCLUSIVE NIVELADOR, AUXILIAR DE CALCULO TOPOGRAFICO E DESENHISTA.</t>
  </si>
  <si>
    <t>78472</t>
  </si>
  <si>
    <t>SERVICOS TOPOGRAFICOS PARA PAVIMENTACAO, INCLUSIVE NOTA DE SERVICOS, ACOMPANHAMENTO E GREIDE</t>
  </si>
  <si>
    <t>93588</t>
  </si>
  <si>
    <t>TRANSPORTE COM CAMINHÃO BASCULANTE DE 10 M3, EM VIA URBANA EM LEITO NATURAL (UNIDADE: M3XKM). AF_04/2016</t>
  </si>
  <si>
    <t>1,46</t>
  </si>
  <si>
    <t>93589</t>
  </si>
  <si>
    <t>TRANSPORTE COM CAMINHÃO BASCULANTE DE 10 M3, EM VIA URBANA EM REVESTIMENTO PRIMÁRIO (UNIDADE: M3XKM). AF_04/2016</t>
  </si>
  <si>
    <t>1,11</t>
  </si>
  <si>
    <t>93590</t>
  </si>
  <si>
    <t>TRANSPORTE COM CAMINHÃO BASCULANTE DE 10 M3, EM VIA URBANA PAVIMENTADA, DMT ACIMA DE 30KM (UNIDADE: M3XKM). AF_04/2016</t>
  </si>
  <si>
    <t>93591</t>
  </si>
  <si>
    <t>TRANSPORTE COM CAMINHÃO BASCULANTE DE 14 M3, EM VIA URBANA EM LEITO NATURAL (UNIDADE: M3XKM). AF_04/2016</t>
  </si>
  <si>
    <t>1,30</t>
  </si>
  <si>
    <t>93592</t>
  </si>
  <si>
    <t>TRANSPORTE COM CAMINHÃO BASCULANTE DE 14 M3, EM VIA URBANA EM REVESTIMENTO PRIMÁRIO (UNIDADE: M3XKM). AF_04/2016</t>
  </si>
  <si>
    <t>93593</t>
  </si>
  <si>
    <t>TRANSPORTE COM CAMINHÃO BASCULANTE DE 14 M3, EM VIA URBANA PAVIMENTADA, DMT ACIMA DE 30 KM (UNIDADE: M3XKM). AF_04/2016</t>
  </si>
  <si>
    <t>0,66</t>
  </si>
  <si>
    <t>93594</t>
  </si>
  <si>
    <t>TRANSPORTE COM CAMINHÃO BASCULANTE DE 10 M3, EM VIA URBANA EM LEITO NATURAL (UNIDADE: TONXKM). AF_04/2016</t>
  </si>
  <si>
    <t>0,97</t>
  </si>
  <si>
    <t>93595</t>
  </si>
  <si>
    <t>TRANSPORTE COM CAMINHÃO BASCULANTE DE 10 M3, EM VIA URBANA EM REVESTIMENTO PRIMÁRIO (UNIDADE: TONXKM). AF_04/2016</t>
  </si>
  <si>
    <t>93596</t>
  </si>
  <si>
    <t>TRANSPORTE COM CAMINHÃO BASCULANTE DE 10 M3, EM VIA URBANA PAVIMENTADA, DMT ACIMA DE 30 KM (UNIDADE: TONXKM). AF_04/2016</t>
  </si>
  <si>
    <t>93597</t>
  </si>
  <si>
    <t>TRANSPORTE COM CAMINHÃO BASCULANTE DE 14 M3, EM VIA URBANA EM LEITO NATURAL (UNIDADE: TONXKM). AF_04/2016</t>
  </si>
  <si>
    <t>93598</t>
  </si>
  <si>
    <t>TRANSPORTE COM CAMINHÃO BASCULANTE DE 14 M3, EM VIA URBANA EM REVESTIMENTO PRIMÁRIO (UNIDADE: TONXKM). AF_04/2016</t>
  </si>
  <si>
    <t>93599</t>
  </si>
  <si>
    <t>TRANSPORTE COM CAMINHÃO BASCULANTE DE 14 M3, EM VIA URBANA PAVIMENTADA, DMT ACIMA DE 30 KM (UNIDADE: TONXKM). AF_04/2016</t>
  </si>
  <si>
    <t>95425</t>
  </si>
  <si>
    <t>TRANSPORTE COM CAMINHÃO BASCULANTE DE 18 M3, EM VIA URBANA EM LEITO NATURAL (UNIDADE: M3XKM). AF_09/2016</t>
  </si>
  <si>
    <t>95426</t>
  </si>
  <si>
    <t>TRANSPORTE COM CAMINHÃO BASCULANTE DE 18 M3, EM VIA URBANA EM REVESTIMENTO PRIMÁRIO (UNIDADE: M3XKM). AF_09/2016</t>
  </si>
  <si>
    <t>95427</t>
  </si>
  <si>
    <t>TRANSPORTE COM CAMINHÃO BASCULANTE DE 18 M3, EM VIA URBANA PAVIMENTADA, DMT ACIMA DE 30 KM(UNIDADE: M3XKM). AF_09/2016</t>
  </si>
  <si>
    <t>95428</t>
  </si>
  <si>
    <t>TRANSPORTE COM CAMINHÃO BASCULANTE DE 18 M3, EM VIA URBANA EM LEITO NATURAL (UNIDADE: TONXKM). AF_09/2016</t>
  </si>
  <si>
    <t>95429</t>
  </si>
  <si>
    <t>TRANSPORTE COM CAMINHÃO BASCULANTE DE 18 M3, EM VIA URBANA EM REVESTIMENTO PRIMÁRIO (UNIDADE: TONXKM). AF_09/2016</t>
  </si>
  <si>
    <t>95430</t>
  </si>
  <si>
    <t>TRANSPORTE COM CAMINHÃO BASCULANTE DE 18 M3, EM VIA URBANA PAVIMENTADA, DMT ACIMA DE 30 KM (UNIDADE: TONXKM). AF_09/2016</t>
  </si>
  <si>
    <t>95875</t>
  </si>
  <si>
    <t>TRANSPORTE COM CAMINHÃO BASCULANTE DE 10 M3, EM VIA URBANA PAVIMENTADA, DMT ATÉ 30 KM (UNIDADE: M3XKM). AF_12/2016</t>
  </si>
  <si>
    <t>95876</t>
  </si>
  <si>
    <t>TRANSPORTE COM CAMINHÃO BASCULANTE DE 14 M3, EM VIA URBANA PAVIMENTADA, DMT ATÉ 30 KM (UNIDADE: M3XKM). AF_12/2016</t>
  </si>
  <si>
    <t>95877</t>
  </si>
  <si>
    <t>TRANSPORTE COM CAMINHÃO BASCULANTE DE 18 M3, EM VIA URBANA PAVIMENTADA, DMT ATÉ 30 KM (UNIDADE: M3XKM). AF_12/2016</t>
  </si>
  <si>
    <t>95878</t>
  </si>
  <si>
    <t>TRANSPORTE COM CAMINHÃO BASCULANTE DE 10 M3, EM VIA URBANA PAVIMENTADA, DMT ATÉ 30 KM (UNIDADE: TONXKM). AF_12/2016</t>
  </si>
  <si>
    <t>95879</t>
  </si>
  <si>
    <t>TRANSPORTE COM CAMINHÃO BASCULANTE DE 14 M3, EM VIA URBANA PAVIMENTADA, DMT ATÉ 30 KM (UNIDADE: TONXKM). AF_12/2016</t>
  </si>
  <si>
    <t>95880</t>
  </si>
  <si>
    <t>TRANSPORTE COM CAMINHÃO BASCULANTE DE 18 M3, EM VIA URBANA PAVIMENTADA, DMT ATÉ 30 KM (UNIDADE: TONXKM). AF_12/2016</t>
  </si>
  <si>
    <t>93176</t>
  </si>
  <si>
    <t>TRANSPORTE DE MATERIAL ASFALTICO, COM CAMINHÃO COM CAPACIDADE DE 30000 L EM RODOVIA PAVIMENTADA PARA DISTÂNCIAS MÉDIAS DE TRANSPORTE SUPERIORES A 100 KM. AF_02/2016</t>
  </si>
  <si>
    <t>93177</t>
  </si>
  <si>
    <t>TRANSPORTE DE MATERIAL ASFALTICO, COM CAMINHÃO COM CAPACIDADE DE 20000 L EM RODOVIA PAVIMENTADA PARA DISTÂNCIAS MÉDIAS DE TRANSPORTE IGUAL OU INFERIOR A 100 KM. AF_02/2016</t>
  </si>
  <si>
    <t>93178</t>
  </si>
  <si>
    <t>TRANSPORTE DE MATERIAL ASFALTICO, COM CAMINHÃO COM CAPACIDADE DE 30000 L EM RODOVIA NÃO PAVIMENTADA PARA DISTÂNCIAS MÉDIAS DE TRANSPORTE SUPERIORES A 100 KM. AF_02/2016</t>
  </si>
  <si>
    <t>93179</t>
  </si>
  <si>
    <t>TRANSPORTE DE MATERIAL ASFALTICO, COM CAMINHÃO COM CAPACIDADE DE 20000 L EM RODOVIA NÃO PAVIMENTADA PARA DISTÂNCIAS MÉDIAS DE TRANSPORTE IGUAL OU INFERIOR A 100 KM. AF_02/2016</t>
  </si>
  <si>
    <t>1,63</t>
  </si>
  <si>
    <t>73967/1</t>
  </si>
  <si>
    <t>PLANTIO DE ARVORE, ALTURA DE 1,00M, EM CAVAS DE 80X80X80CM</t>
  </si>
  <si>
    <t>97,33</t>
  </si>
  <si>
    <t>73967/2</t>
  </si>
  <si>
    <t>PLANTIO DE ARVORE REGIONAL, ALTURA MAIOR QUE 2,00M, EM CAVAS DE 80X80X80CM</t>
  </si>
  <si>
    <t>124,23</t>
  </si>
  <si>
    <t>73967/4</t>
  </si>
  <si>
    <t>IRRIGAÇÃO DE ÁRVORE COM CARRO PIPA</t>
  </si>
  <si>
    <t>85178</t>
  </si>
  <si>
    <t>PLANTIO DE ARBUSTO COM ALTURA 50 A 100CM, EM CAVA DE 60X60X60CM</t>
  </si>
  <si>
    <t>49,55</t>
  </si>
  <si>
    <t>74236/1</t>
  </si>
  <si>
    <t>PLANTIO DE GRAMA BATATAIS EM PLACAS</t>
  </si>
  <si>
    <t>85179</t>
  </si>
  <si>
    <t>PLANTIO DE GRAMA SAO CARLOS EM LEIVAS</t>
  </si>
  <si>
    <t>11,83</t>
  </si>
  <si>
    <t>85180</t>
  </si>
  <si>
    <t>PLANTIO DE GRAMA ESMERALDA EM ROLO</t>
  </si>
  <si>
    <t>85182</t>
  </si>
  <si>
    <t>REVOLVIMENTO E DESTORROAMENTO MANUAL DE SUPERFÍCIE GRAMADA COM PROFUNDIDADE ATÉ 20CM</t>
  </si>
  <si>
    <t>2,74</t>
  </si>
  <si>
    <t>85183</t>
  </si>
  <si>
    <t>REVOLVIMENTO MANUAL DE SOLO, PROFUNDIDADE ATÉ 20CM</t>
  </si>
  <si>
    <t>85184</t>
  </si>
  <si>
    <t>RETIRADA DE GRAMA EM PLACAS</t>
  </si>
  <si>
    <t>85185</t>
  </si>
  <si>
    <t>PODA E LIMPEZA DE ARBUSTO TIPO CERCA VIVA</t>
  </si>
  <si>
    <t>85186</t>
  </si>
  <si>
    <t>PODA DE ARVORES, COM LIMPEZA DE GALHOS SECOS E RETIRADA DE PARASITAS, INCLUINDO REMOCAO DE ENTULHO</t>
  </si>
  <si>
    <t>87,04</t>
  </si>
  <si>
    <t>23,55</t>
  </si>
  <si>
    <t>DESENHISTA DETALHISTA COM ENCARGOS COMPLEMENTARES</t>
  </si>
  <si>
    <t>ALMOXARIFE COM ENCARGOS COMPLEMENTARES</t>
  </si>
  <si>
    <t>APONTADOR OU APROPRIADOR COM ENCARGOS COMPLEMENTARES</t>
  </si>
  <si>
    <t>90768</t>
  </si>
  <si>
    <t>ARQUITETO DE OBRA JUNIOR COM ENCARGOS COMPLEMENTARES</t>
  </si>
  <si>
    <t>90769</t>
  </si>
  <si>
    <t>ARQUITETO DE OBRA PLENO COM ENCARGOS COMPLEMENTARES</t>
  </si>
  <si>
    <t>74,93</t>
  </si>
  <si>
    <t>90770</t>
  </si>
  <si>
    <t>ARQUITETO DE OBRA SENIOR COM ENCARGOS COMPLEMENTARES</t>
  </si>
  <si>
    <t>88,69</t>
  </si>
  <si>
    <t>90771</t>
  </si>
  <si>
    <t>AUXILIAR DE DESENHISTA COM ENCARGOS COMPLEMENTARES</t>
  </si>
  <si>
    <t>23,31</t>
  </si>
  <si>
    <t>90772</t>
  </si>
  <si>
    <t>AUXILIAR DE ESCRITORIO COM ENCARGOS COMPLEMENTARES</t>
  </si>
  <si>
    <t>90773</t>
  </si>
  <si>
    <t>DESENHISTA COPISTA COM ENCARGOS COMPLEMENTARES</t>
  </si>
  <si>
    <t>90775</t>
  </si>
  <si>
    <t>DESENHISTA PROJETISTA COM ENCARGOS COMPLEMENTARES</t>
  </si>
  <si>
    <t>37,00</t>
  </si>
  <si>
    <t>90776</t>
  </si>
  <si>
    <t>ENCARREGADO GERAL COM ENCARGOS COMPLEMENTARES</t>
  </si>
  <si>
    <t>33,40</t>
  </si>
  <si>
    <t>ENGENHEIRO CIVIL DE OBRA JUNIOR COM ENCARGOS COMPLEMENTARES</t>
  </si>
  <si>
    <t>69,48</t>
  </si>
  <si>
    <t>90778</t>
  </si>
  <si>
    <t>ENGENHEIRO CIVIL DE OBRA PLENO COM ENCARGOS COMPLEMENTARES</t>
  </si>
  <si>
    <t>87,39</t>
  </si>
  <si>
    <t>90779</t>
  </si>
  <si>
    <t>ENGENHEIRO CIVIL DE OBRA SENIOR COM ENCARGOS COMPLEMENTARES</t>
  </si>
  <si>
    <t>90780</t>
  </si>
  <si>
    <t>MESTRE DE OBRAS COM ENCARGOS COMPLEMENTARES</t>
  </si>
  <si>
    <t>50,33</t>
  </si>
  <si>
    <t>90781</t>
  </si>
  <si>
    <t>TOPOGRAFO COM ENCARGOS COMPLEMENTARES</t>
  </si>
  <si>
    <t>91677</t>
  </si>
  <si>
    <t>ENGENHEIRO ELETRICISTA COM ENCARGOS COMPLEMENTARES</t>
  </si>
  <si>
    <t>81,39</t>
  </si>
  <si>
    <t>91678</t>
  </si>
  <si>
    <t>ENGENHEIRO SANITARISTA COM ENCARGOS COMPLEMENTARES</t>
  </si>
  <si>
    <t>68,65</t>
  </si>
  <si>
    <t>93556</t>
  </si>
  <si>
    <t>FERRAMENTAS (ENCARGOS COMPLEMENTARES) - MENSALISTA</t>
  </si>
  <si>
    <t>94,62</t>
  </si>
  <si>
    <t>93557</t>
  </si>
  <si>
    <t>EPI (ENCARGOS COMPLEMENTARES) - MENSALISTA</t>
  </si>
  <si>
    <t>190,68</t>
  </si>
  <si>
    <t>93558</t>
  </si>
  <si>
    <t>MOTORISTA DE CAMINHAO COM ENCARGOS COMPLEMENTARES</t>
  </si>
  <si>
    <t>4.321,55</t>
  </si>
  <si>
    <t>93559</t>
  </si>
  <si>
    <t>4.936,88</t>
  </si>
  <si>
    <t>93560</t>
  </si>
  <si>
    <t>4.173,88</t>
  </si>
  <si>
    <t>93561</t>
  </si>
  <si>
    <t>6.956,59</t>
  </si>
  <si>
    <t>93562</t>
  </si>
  <si>
    <t>4.130,19</t>
  </si>
  <si>
    <t>93563</t>
  </si>
  <si>
    <t>4.011,86</t>
  </si>
  <si>
    <t>93564</t>
  </si>
  <si>
    <t>3.857,69</t>
  </si>
  <si>
    <t>93565</t>
  </si>
  <si>
    <t>12.151,07</t>
  </si>
  <si>
    <t>93566</t>
  </si>
  <si>
    <t>2.775,65</t>
  </si>
  <si>
    <t>93567</t>
  </si>
  <si>
    <t>15.282,24</t>
  </si>
  <si>
    <t>93568</t>
  </si>
  <si>
    <t>20.049,29</t>
  </si>
  <si>
    <t>93569</t>
  </si>
  <si>
    <t>ARQUITETO JUNIOR COM ENCARGOS COMPLEMENTARES</t>
  </si>
  <si>
    <t>11.443,76</t>
  </si>
  <si>
    <t>93570</t>
  </si>
  <si>
    <t>ARQUITETO PLENO COM ENCARGOS COMPLEMENTARES</t>
  </si>
  <si>
    <t>13.119,82</t>
  </si>
  <si>
    <t>93571</t>
  </si>
  <si>
    <t>ARQUITETO SENIOR COM ENCARGOS COMPLEMENTARES</t>
  </si>
  <si>
    <t>15.528,39</t>
  </si>
  <si>
    <t>93572</t>
  </si>
  <si>
    <t>ENCARREGADO GERAL DE OBRAS COM ENCARGOS COMPLEMENTARES</t>
  </si>
  <si>
    <t>5.882,33</t>
  </si>
  <si>
    <t>8.795,24</t>
  </si>
  <si>
    <t>94296</t>
  </si>
  <si>
    <t>3.254,82</t>
  </si>
  <si>
    <t>UNID</t>
  </si>
  <si>
    <t xml:space="preserve">CODIGO </t>
  </si>
  <si>
    <t>INSTALAÇÕES  DE CANTEIRO  DE OBRAS</t>
  </si>
  <si>
    <t>COBERTURA  DE  MADEIRA</t>
  </si>
  <si>
    <t>MURO  DE ARRIMO E  CONTENÇÕES</t>
  </si>
  <si>
    <t>PORTAS EM MADEIRA</t>
  </si>
  <si>
    <t>JANELAS DE MADEIRA</t>
  </si>
  <si>
    <t>PORTAS  DE FERRO</t>
  </si>
  <si>
    <t>JANELAS DE  FERRO</t>
  </si>
  <si>
    <t>ELEMENTOS METÁLICOS  GUARDA CORPO E  CORRIMÃO  E OUTROS</t>
  </si>
  <si>
    <t>PORTAS  DE ALUMINIO</t>
  </si>
  <si>
    <t>PORTAS  EM AÇO</t>
  </si>
  <si>
    <t>GRADIL DE  ALUMINIO</t>
  </si>
  <si>
    <t xml:space="preserve">FERRAGENS  PARA PORTAS  DE VIDRO </t>
  </si>
  <si>
    <t>VIDROS</t>
  </si>
  <si>
    <t xml:space="preserve">PORTAS  DE FERRO </t>
  </si>
  <si>
    <t>CAIXILHOS  DE ALUMINIO</t>
  </si>
  <si>
    <t xml:space="preserve">FUNDAÇÕES  </t>
  </si>
  <si>
    <t>FUNDAÇÕES  LASTROS</t>
  </si>
  <si>
    <t>FORMAS DE MADEIRA FUNDAÇÃO</t>
  </si>
  <si>
    <t>FORMAS PARA  ESTRUTURA</t>
  </si>
  <si>
    <t>FORMAS DE MADEIRA FUNDAÇÃO SAPATA  BLOCOS E BALDRAMES</t>
  </si>
  <si>
    <t>ARMAÇÃO DE BLOCOS SAPATAS E BALDRAMES</t>
  </si>
  <si>
    <t xml:space="preserve">PROTENSAO DE TIRANTES </t>
  </si>
  <si>
    <t>ARMAÇÃO DE TELA E ALVENARIA ESTRUTURAL</t>
  </si>
  <si>
    <t xml:space="preserve">ARMAÇÃO  DE PAREDES </t>
  </si>
  <si>
    <t>ARMAÇÃO  DE PILAR VIGA E LAJE</t>
  </si>
  <si>
    <t>ARAMADURA DE LAJES</t>
  </si>
  <si>
    <t>ARMAÇÃO  DE  ESCADAS</t>
  </si>
  <si>
    <t xml:space="preserve">ARMAÇÃO  DE BLOCOS BALDRAMES E SAPATAS  </t>
  </si>
  <si>
    <t>GRAUTE</t>
  </si>
  <si>
    <t>CONCRETO PREPARO MECÂNICO</t>
  </si>
  <si>
    <t>CONCRETO PREPARO MANUAL</t>
  </si>
  <si>
    <t>CONCRETO  EM FUNDAÇÕES</t>
  </si>
  <si>
    <t>LAJE PRE MOLDADA</t>
  </si>
  <si>
    <t>EMBASAMENTO</t>
  </si>
  <si>
    <t>JUNTAS  DE DILATAÇÃO</t>
  </si>
  <si>
    <t>VERGA E CONTRA VERGA</t>
  </si>
  <si>
    <t>IMPERMEABILIZAÇÃO</t>
  </si>
  <si>
    <t>DEMOLIÇÃO E RETIRADAS</t>
  </si>
  <si>
    <t>LOCAÇÃO E ISOLAM,ENTO DE OBRA</t>
  </si>
  <si>
    <t>PAISAGISMO</t>
  </si>
  <si>
    <t>TRANSPORTE DE SOLO</t>
  </si>
  <si>
    <t xml:space="preserve">LIMPEZA DESMATAMENTO  TAPUMES E OUTROS </t>
  </si>
  <si>
    <t>LIMPEZA EM GERAL</t>
  </si>
  <si>
    <t>ARGAMASSA</t>
  </si>
  <si>
    <t>LOCAÇÃO DE ANDAIMES  E BANDEJA</t>
  </si>
  <si>
    <t>FORRO PVC</t>
  </si>
  <si>
    <t>ISOLAMENTO TERMICO</t>
  </si>
  <si>
    <t>REPAROS EM ESTRUTURA</t>
  </si>
  <si>
    <t>FORRO DE  GESSO</t>
  </si>
  <si>
    <t>REVCESTIMENTO CERÂMICO EM PAREDES</t>
  </si>
  <si>
    <t>EMBOÇO E MASSA ÚNICA</t>
  </si>
  <si>
    <t>REVESTIIMENTO DECORATIVO EM PAREDES</t>
  </si>
  <si>
    <t>GESSO  EM PAREDES</t>
  </si>
  <si>
    <t xml:space="preserve">CHAPISCO   </t>
  </si>
  <si>
    <t>RODAPE</t>
  </si>
  <si>
    <t>CONTRA PISO</t>
  </si>
  <si>
    <t>PISO EM CONCRETO E PASSEIO</t>
  </si>
  <si>
    <t>SOLEIRAS E RODAPES</t>
  </si>
  <si>
    <t>PINTURA E EMASSAMENTO</t>
  </si>
  <si>
    <t>PAREDES DE GESSO</t>
  </si>
  <si>
    <t>DIVISORIAS</t>
  </si>
  <si>
    <t>ALVERIA DE TIJOLO</t>
  </si>
  <si>
    <t>LASTRO DE AREIA E BRITA</t>
  </si>
  <si>
    <t>PREPARO DE FUND DE VALA</t>
  </si>
  <si>
    <t>TRANSPORTEE CARGA DE  MATERIAIS PARA PAVIMENTAÇÃO</t>
  </si>
  <si>
    <t>REATERRO</t>
  </si>
  <si>
    <t xml:space="preserve">ESCAVAÇÃO </t>
  </si>
  <si>
    <t>QUANT.</t>
  </si>
  <si>
    <t xml:space="preserve">DESCRICAO </t>
  </si>
  <si>
    <t>FONTE</t>
  </si>
  <si>
    <t>CUSTO UNIT.(R$)</t>
  </si>
  <si>
    <t>CUSTO UNIT (R$)</t>
  </si>
  <si>
    <t>CUSTO UNI COM B.D.I 25%</t>
  </si>
  <si>
    <t>CUSTO TOTAL (R$)</t>
  </si>
  <si>
    <t xml:space="preserve">  </t>
  </si>
  <si>
    <t xml:space="preserve"> </t>
  </si>
  <si>
    <t>PERIMETRO(M)</t>
  </si>
  <si>
    <t>PÉ DIREITO (M)</t>
  </si>
  <si>
    <t>OBS</t>
  </si>
  <si>
    <t>AREA DE PISO      (M2)</t>
  </si>
  <si>
    <t>AREÁ PAREDE (M2)</t>
  </si>
  <si>
    <t>LARG. PORTA(M)</t>
  </si>
  <si>
    <t>LARGURA JANELA (M)</t>
  </si>
  <si>
    <t>ALTURA JANELA (M)</t>
  </si>
  <si>
    <t>ALTURA PORTA (M)</t>
  </si>
  <si>
    <t>AREA  PINTURA PORTA     (M2)</t>
  </si>
  <si>
    <t>AREA JANELA (M2)</t>
  </si>
  <si>
    <t>DIMENSÃO 1  (M)</t>
  </si>
  <si>
    <t>DIMENSÃO 2  (M)</t>
  </si>
  <si>
    <t>AMBIENTE</t>
  </si>
  <si>
    <t>W.C FEM</t>
  </si>
  <si>
    <t>WC MASC</t>
  </si>
  <si>
    <t>WC POLICIA</t>
  </si>
  <si>
    <t>SALA POLICIA</t>
  </si>
  <si>
    <t>RECEPÇÃO/ESPERA</t>
  </si>
  <si>
    <t>D.M.L</t>
  </si>
  <si>
    <t>P.N.E</t>
  </si>
  <si>
    <t>ASSIST.SOCIAL 1</t>
  </si>
  <si>
    <t>FARMACIA</t>
  </si>
  <si>
    <t>OBSERV.INFANTIL</t>
  </si>
  <si>
    <t>BANHO OBSERV. INFANTIL</t>
  </si>
  <si>
    <t>MORQUE</t>
  </si>
  <si>
    <t>OBSERV.ADULTO</t>
  </si>
  <si>
    <t>BANHO OBSERV. ADULTO</t>
  </si>
  <si>
    <t>SUTURA</t>
  </si>
  <si>
    <t>E.C.G</t>
  </si>
  <si>
    <t>CIRCULAÇÃO GERAL</t>
  </si>
  <si>
    <t>CIRCULAÇÃO RESTRITA</t>
  </si>
  <si>
    <t>ADM RADIOLOGIA</t>
  </si>
  <si>
    <t>W.C RADIOLOGIA</t>
  </si>
  <si>
    <t>CONSULTORIO</t>
  </si>
  <si>
    <t>CONSULTORIO PEDIATRICO</t>
  </si>
  <si>
    <t>W.C FUNCIONARIO</t>
  </si>
  <si>
    <t>TERREO</t>
  </si>
  <si>
    <t xml:space="preserve">EMERGÊNCIA </t>
  </si>
  <si>
    <t xml:space="preserve"> RADIOLOGIA</t>
  </si>
  <si>
    <t>CAMARA VERMELHA</t>
  </si>
  <si>
    <t>SUPERIOR</t>
  </si>
  <si>
    <t>CLASSIFICAÇÃO</t>
  </si>
  <si>
    <t>MEDICAÇÃO  ADULTO</t>
  </si>
  <si>
    <t>SOROTERAPIA</t>
  </si>
  <si>
    <t>WC SOROTERAPIA</t>
  </si>
  <si>
    <t>INALAÇÃO ADULTO</t>
  </si>
  <si>
    <t>CURATIVO</t>
  </si>
  <si>
    <t>ISOLAMENTO 2</t>
  </si>
  <si>
    <t>UTILIZADES</t>
  </si>
  <si>
    <t>ISOLAMENTO 1</t>
  </si>
  <si>
    <t>WC ISOLAMENTO 1</t>
  </si>
  <si>
    <t>WC ISOLAMENTO 2</t>
  </si>
  <si>
    <t>ESPERA INFANTIL</t>
  </si>
  <si>
    <t>CONSULTORIO INFANTIL</t>
  </si>
  <si>
    <t>MEDICAÇÃO INFANTIL</t>
  </si>
  <si>
    <t>ATENDIMENTO RADIOLOGIA</t>
  </si>
  <si>
    <t>Nº PORTAS</t>
  </si>
  <si>
    <t>ARQ.MEDICO</t>
  </si>
  <si>
    <t xml:space="preserve">ROUPA SUJA </t>
  </si>
  <si>
    <t xml:space="preserve">ROUPA LIMPA </t>
  </si>
  <si>
    <t>SANNITARIO MASC</t>
  </si>
  <si>
    <t>SANITARIO FEM.</t>
  </si>
  <si>
    <t>ESTERELIZAÇÃO</t>
  </si>
  <si>
    <t>DESCONTAMINAÇÃO</t>
  </si>
  <si>
    <t>CIRCULAÇÃO 6</t>
  </si>
  <si>
    <t xml:space="preserve">ALMOXARIFADO </t>
  </si>
  <si>
    <t>CIRCULAÇÃO 5 RESTRITA</t>
  </si>
  <si>
    <t>SALA DE REUNIÃO</t>
  </si>
  <si>
    <t>GERÊNCIA</t>
  </si>
  <si>
    <t>ADMINISTRAÇÃO</t>
  </si>
  <si>
    <t xml:space="preserve">COPA </t>
  </si>
  <si>
    <t xml:space="preserve"> REFEITORIO </t>
  </si>
  <si>
    <t>HALL</t>
  </si>
  <si>
    <t>DORMITORIO PLANTÃO SAMU</t>
  </si>
  <si>
    <t>DORMITORIO PLANTÃO MASC.</t>
  </si>
  <si>
    <t>DORMITORIO PLANTÃO FEM</t>
  </si>
  <si>
    <t>CIRCULAÇÃO 6 RESTRITA</t>
  </si>
  <si>
    <t>VESTIARIO MASC.</t>
  </si>
  <si>
    <t>VESTIARIO FEM</t>
  </si>
  <si>
    <t>PERIMETRO EXTERNO TERREO</t>
  </si>
  <si>
    <t>PERIMETRO EXTERNO SUPERIOR</t>
  </si>
  <si>
    <t>TOTAL PAV TERREO</t>
  </si>
  <si>
    <t>TOTAL PAV SUPERIOR</t>
  </si>
  <si>
    <t>Nº JANELAS</t>
  </si>
  <si>
    <t>TOTAL AREA EXTERNA</t>
  </si>
  <si>
    <t>RETIRADAS  E DEMOLIÇÕES</t>
  </si>
  <si>
    <t>TOTAL</t>
  </si>
  <si>
    <t>PINTURA</t>
  </si>
  <si>
    <t xml:space="preserve">ACABAMENTO </t>
  </si>
  <si>
    <t>FECHAMENTOS E ALVENARIAS</t>
  </si>
  <si>
    <t>INSTALÇÕES ELÉTRICAS</t>
  </si>
  <si>
    <t xml:space="preserve"> INSTALÇÕES HIDRÁULICAS</t>
  </si>
  <si>
    <t xml:space="preserve"> INSTALÇÕES DE  AR CONDICIONADO</t>
  </si>
  <si>
    <t>INSTALÇÕES DE COMBATE A INCÊNDIO</t>
  </si>
  <si>
    <t>93207</t>
  </si>
  <si>
    <t>CANTEIRO DE OBRAS E DESPESAS LOCAIS</t>
  </si>
  <si>
    <t>COBERTURA</t>
  </si>
  <si>
    <t>PORTAS E  JANELAS  E GRADES</t>
  </si>
  <si>
    <t xml:space="preserve">MOLA HIDRAULICA PARA PORTA </t>
  </si>
  <si>
    <t>VIDROS  E ACESSÓRIOS</t>
  </si>
  <si>
    <t>ESCADA</t>
  </si>
  <si>
    <t>CONSTRUÇÃO  DE ABRIGO DE GASES</t>
  </si>
  <si>
    <t xml:space="preserve">CONSTRUÇÃO  DE ESCADA </t>
  </si>
  <si>
    <t>FUNDAÇÃO</t>
  </si>
  <si>
    <t>ESTRUTURA</t>
  </si>
  <si>
    <t>PORTÃO</t>
  </si>
  <si>
    <t>PISOS E IMPERMEABILIZAÇÃO</t>
  </si>
  <si>
    <t>DESCARGAS ATMOSFERICAS</t>
  </si>
  <si>
    <t>TUBO EM COBRE RÍGIDO, DN 28 CLASSE A, SEM ISOLAMENTO, INSTALADO EM PRUMADA - FORNECIMENTO E INSTALAÇÃO. AF_12/2015</t>
  </si>
  <si>
    <t>TUBO EM COBRE RÍGIDO, DN 28 CLASSE A, SEM ISOLAMENTO, INSTALADO EM RAMAL E SUB-RAMAL - FORNECIMENTO E INSTALAÇÃO. AF_12/2015</t>
  </si>
  <si>
    <t>TUBO EM COBRE RÍGIDO, DN 15 CLASSE A, SEM ISOLAMENTO, INSTALADO EM RAMAL E SUB-RAMAL - FORNECIMENTO E INSTALAÇÃO. AF_12/2015</t>
  </si>
  <si>
    <t>TUBULAÇÕES DE GASES</t>
  </si>
  <si>
    <t>CAIXA DE GORDURA SIMPLES EM CONCRETO PRE-MOLDADO DN 40MM COM TAMPA - FORNECIME0NTO E INSTALACAO</t>
  </si>
  <si>
    <t>PAREDES INTERNA</t>
  </si>
  <si>
    <t>PAREDES EXTERNA</t>
  </si>
  <si>
    <t>PORTAS  DE MADEIRA</t>
  </si>
  <si>
    <t>ELEMENTOS  METALICOS</t>
  </si>
  <si>
    <t>SERVIÇOS  COMPLEMENTARES</t>
  </si>
  <si>
    <t>PILAR E VIGA E LAJE</t>
  </si>
  <si>
    <t>PILARES</t>
  </si>
  <si>
    <t>KIT DE PORTA DE  MADEIRA DE CORRER PARA PINTURA ,SEMI-OCO (LEVE OU MÉDIA) PADRÃO POPULAR 90X210CM ,ESPESSURA DE 3,5CM INTENS INCLUSOS:DOBRADIÇAS,MONTAGEM E INSTALAÇÃO  DO BATENTE SEM FECHADURA -FORNECIMENTO E INSTALAÇÃO</t>
  </si>
  <si>
    <t>91321 +   COMPOSIÇÃO</t>
  </si>
  <si>
    <t>COMPOSIÇÃO E COTAÇÃO</t>
  </si>
  <si>
    <t>BLOCO</t>
  </si>
  <si>
    <t>ALVENARIA  DE BLOCO DE CONCRETO  ESTRUTURAL E VEDAÇÃO</t>
  </si>
  <si>
    <t>ALVENARIA DE VEDAÇÃO DE BLOCOS VAZADOS DE CONCRETO DE 14X19X39CM (ESPESSURA 14CM) DE PAREDES COM ÁREA LÍQUIDA MAIOR OU IGUAL A 6M² SEM VÃOS E ARGAMASSA DE ASSENTAMENTO COM PREPARO EM BETONEIRA. AF_06/2014</t>
  </si>
  <si>
    <t>COTAÇÃO</t>
  </si>
  <si>
    <t xml:space="preserve">FORNECIMENTO APLICAÇÃO DE ARGAMASSA BARITADA COM CONSUMO  DE 25 KG/M2 PARA CADA CM DE  ESPESSURA ,ESP. 35MM </t>
  </si>
  <si>
    <t>COTAÇÃO + SINAPI 87399</t>
  </si>
  <si>
    <t>FORNECIMENTO E INSTALAÇÃO DE BANCADA DE GRANITO ESP.25MM</t>
  </si>
  <si>
    <t>ESTACIONAMENTO AMBULANCIA</t>
  </si>
  <si>
    <t>FORNECIMENTO E INSTALAÇÃO DE GABINETES EM BANCADA DE GRANITO ESP.25MM</t>
  </si>
  <si>
    <t>TORNEIRA CROMADA TUBO MÓVEL, DE MESA, COM ALAVANCA 1/2" OU 3/4", PARA PIA DE COZINHA, PADRÃO ALTO - FORNECIMENTO E INSTALAÇÃO. AF_12/2013</t>
  </si>
  <si>
    <t xml:space="preserve">PLACA DE AÇO INOX PROTEÇÃO  DE PORTA </t>
  </si>
  <si>
    <t>FORNECIMENTO E INSTALAÇÃO DE ALAVANCA PARA  DESCARGA  DEFICIENTE</t>
  </si>
  <si>
    <t>ELEMENTOS METÁLICOS</t>
  </si>
  <si>
    <t>73924/1 COMPOSIÇÃO</t>
  </si>
  <si>
    <t xml:space="preserve">PINTURA  DE CORRIMÃO COM GUARDA CORPO METÁLICO </t>
  </si>
  <si>
    <t>FORNECIMENTO E INSTALAÇÃO  DE ALAVANCA PARA JANELA MAXIM-AR</t>
  </si>
  <si>
    <t>UM</t>
  </si>
  <si>
    <t>FORNECIMENTO E INSTALAÇÃO  DE PRATELEIRA REVESTIDA EM FORMICA 78cm x 32 cm</t>
  </si>
  <si>
    <t>ACABAMENTO DE REGISTRO</t>
  </si>
  <si>
    <t>RALO  INOX  DIAM.100mm COM DISPOSITIVO ABRE E FECHA</t>
  </si>
  <si>
    <t>CADEIRA COM ENCOSTO E ASSENTO  REVESTIDO  DE COURO SEM APOIO DE BRAÇOS</t>
  </si>
  <si>
    <t>FORNECIMENTO E INSTALAÇÃO  DE GANCHOS  METÁLICOS PARA  PENDURAR MANGUEIRAS</t>
  </si>
  <si>
    <t>REVISÃO E RECARGA DE EXTINTORES DE CO2 6KG</t>
  </si>
  <si>
    <t>REVISÃO E RECAR5GA  DE EXTINTORES DE PÓ QUIMICO 4 KG</t>
  </si>
  <si>
    <t>REVISÃO E RECARGA  DE EXTINTOR  DE AGUA 10 L</t>
  </si>
  <si>
    <t>REVISÃO E RECARGA  DE EXTINTORES DE PÓ QUIMICO 6KG</t>
  </si>
  <si>
    <t>REVESTIMENTO CERÂMICO PARA PAREDES INTERNAS COM PLACAS TIPO ESMALTADA10X10 CM APLICADAS EM AMBIENTES DE ÁREA MAIOR QUE 5 M² A MEIA ALTURA DAS PAREDES.INCLUI REJUNTE</t>
  </si>
  <si>
    <t>PTO</t>
  </si>
  <si>
    <t>TUBO EM COBRE RÍGIDO, DN 35 CLASSE A, SEM ISOLAMENTO, INSTALADO EM RAMAL E SUB-RAMAL - FORNECIMENTO E INSTALAÇÃO. AF_12/2015</t>
  </si>
  <si>
    <t>TUBO EM COBRE RÍGIDO, DN 22 CLASSE E, SEM ISOLAMENTO, INSTALADO EM RAMAL E SUB-RAMAL - FORNECIMENTO E INSTALAÇÃO. AF_12/2015</t>
  </si>
  <si>
    <t>TUBO EM COBRE RÍGIDO, DN 28 CLASSE E, SEM ISOLAMENTO, INSTALADO EM RAMAL E SUB-RAMAL - FORNECIMENTO E INSTALAÇÃO. AF_12/2015</t>
  </si>
  <si>
    <t>SIURB-EDIF</t>
  </si>
  <si>
    <t>BARRA DE APOIO PARA DEFICIENTES L=80 CM (BARRAS COM DIÂMETRO ENTRE 3,0 E 4,5CM)</t>
  </si>
  <si>
    <t>FERRO TRABALHADO - CAIXILHOS E PEQUENAS PEÇAS DE SERRALHERIA</t>
  </si>
  <si>
    <t>ALUMÍNIO EXTRUDADO TRABALHADO - CAIXILHOS E PEQUENAS PEÇAS DE SERRALHERIA</t>
  </si>
  <si>
    <t>SINAPI</t>
  </si>
  <si>
    <t>REMOÇÃO  DE BANCADA  DE INOX</t>
  </si>
  <si>
    <t>REMOÇÃO  DE PISO  DE BORRACHA  E RODAPÉ</t>
  </si>
  <si>
    <t>ESTAÇÃO DE CHAMADA DE ENFERMEIRA</t>
  </si>
  <si>
    <t>PAINEL DE ALARME PARA O2 OU AR OU VÁCUO OU N2O, INSTALADO</t>
  </si>
  <si>
    <t>MANGUEIRA DE INCÊNDIO COM UNIÃO DE ENGATE RÁPIDO, 30M - 2 1/2"</t>
  </si>
  <si>
    <t>ESGUICHO DE INCÊNDIO COM ENGATE RÁPIDO - 1 1/2"X1/2"</t>
  </si>
  <si>
    <t xml:space="preserve">DETETIZAÇÃO  </t>
  </si>
  <si>
    <t>CJ</t>
  </si>
  <si>
    <t>PONTO SECO PARA TELEFONE E LOGICA EM CONDULETE</t>
  </si>
  <si>
    <t>TOMADA RJ 45 PARA INFORMÁTICA COM PLACA</t>
  </si>
  <si>
    <t>TOMADA PARA TELEFONE PADRÃO RJ11 COM PLACA/ ESPELHO</t>
  </si>
  <si>
    <t>RETIRADA  DE PORTICO METÁLICO</t>
  </si>
  <si>
    <t>REMOÇÃO  DE PORTAS  DE MADEIRA E BATENTE</t>
  </si>
  <si>
    <t>SERVIÇO DE DESCARGA EM BOTA-FORA</t>
  </si>
  <si>
    <t>FORNECIMENTO E INSTALAÇÃO  DE VENTOKIT 80</t>
  </si>
  <si>
    <t>OBRA   :</t>
  </si>
  <si>
    <t>LOCAL :</t>
  </si>
  <si>
    <t>PREFEITURA DO MUNICÍPIO DE MAUÁ</t>
  </si>
  <si>
    <t xml:space="preserve">FITA  DE ALUMINIO 7/8"  X 1/8" PARA  UTILIZAÇÃO EM PROTEÇÃO ATMOSFERICAS INCLUSIVE  FIXADORES </t>
  </si>
  <si>
    <t xml:space="preserve">FORNECIMENTO E INSTALAÇÃO DE PERSINA  DE ALUMINIO 25 mm </t>
  </si>
  <si>
    <t xml:space="preserve">FORNECIMENTO INSTALAÇÃO  DE BANCADA DE INOX COM CUBA E ACESSORIOS  </t>
  </si>
  <si>
    <t>DEMOLIÇÃO DE PISO  REVESTIMENTO CERÂMICO OU SIMILAR</t>
  </si>
  <si>
    <t>PINTURA DE PISO</t>
  </si>
  <si>
    <t xml:space="preserve">FORNECIMENTOI E INSTALAÇÃO  DE PLACA DE  COMUNICAÇÃO  VISUAL  20  X 10 CM EM PORTAS E DIVERSOS  </t>
  </si>
  <si>
    <t>FORNECIMENTO  E INSTALAÇÃO  DE TOTEM METÁLICO  COM BANNER 3,50 M E 65 CM</t>
  </si>
  <si>
    <t>SIURB-EDIF + COMPOSIÇÃO</t>
  </si>
  <si>
    <t xml:space="preserve"> PORTA  PARA  RADIOLOGIA 140CM X 210 CM ,INCL. INSTALAÇÃO DE SENSOR LAMPADA VERMELHA  PARA  SINALIZAÇÃO    INTERLIGADO  A APARELHOS ELETRICO</t>
  </si>
  <si>
    <t>FORNECIMENTO E INSTALAÇÃO  DE  ADESIVO  1,50 M X  1,17 M</t>
  </si>
  <si>
    <t>MURO DE  DIVISA</t>
  </si>
  <si>
    <t>TINTA ESMALTE SINTÉTICO - CONCRETO OU REBOCO SEM MASSA CORRIDA</t>
  </si>
  <si>
    <t>INSTALAÇÕES  ELETRICAS</t>
  </si>
  <si>
    <t>DISPENSER DE SABÃO, DE PAREDE, MANUAL, PARA SANITÁRIOS, ABS, ALTO IMPACTO, COM RESERVATÓRIO DE 800/ 900ML</t>
  </si>
  <si>
    <t>DISPENSER PARA  ALCOOL GEL , DE PAREDE, MANUAL, PARA SANITÁRIOS, ABS, ALTO IMPACTO, COM RESERVATÓRIO DE 800/ 900ML</t>
  </si>
  <si>
    <t>43.07.350</t>
  </si>
  <si>
    <t>CPOS</t>
  </si>
  <si>
    <t>74131/001</t>
  </si>
  <si>
    <t xml:space="preserve">FORNECIMENTO E INSTALAÇÃO DE QUADRO  PARA  03 DISJUNTORES COM BARRAMENTO   </t>
  </si>
  <si>
    <t>FORNECIMENTO E INSTALAÇÃO DE REGUA COM UMA TOMADA DE 220V E DUAS TOMADAS DE 110V E PONTOS DE VACUO E  OXIGÊNIO E GASES MEDICINAIS</t>
  </si>
  <si>
    <t>LIMPEZA E MANUTENÇÃO  DE SUPERFÍCIES DE TELHADO COM HIDROJATEAMENTO</t>
  </si>
  <si>
    <t>FORNECIMENTO E INSTALAÇÃO  DE AR CONDICIONADO SPLIT  24000 BTUs</t>
  </si>
  <si>
    <t>39.15.070</t>
  </si>
  <si>
    <t>CORTINA  PLASTICA PARA  LEITO HOSPITALAR</t>
  </si>
  <si>
    <t>FORNECIMENTO E INSTALAÇÃO DE PORTA VAI E VEM HOSPITALAR  140cm x 210 conforme memorial de  ezpecificações</t>
  </si>
  <si>
    <t>FORNECIMENTO E INSTALAÇÃO  DE INSUFILM  BLACK OUT</t>
  </si>
  <si>
    <t>FORNECIMENTO E INSTALAÇÃO  DE INSUFILM  BRANCO LEITOSO</t>
  </si>
  <si>
    <t>ITEM</t>
  </si>
  <si>
    <t>1.1</t>
  </si>
  <si>
    <t>1.2</t>
  </si>
  <si>
    <t>1.3</t>
  </si>
  <si>
    <t>1.4</t>
  </si>
  <si>
    <t>1.5</t>
  </si>
  <si>
    <t>2.1</t>
  </si>
  <si>
    <t>2.2</t>
  </si>
  <si>
    <t>2.3</t>
  </si>
  <si>
    <t>2.4</t>
  </si>
  <si>
    <t>2.5</t>
  </si>
  <si>
    <t>2.6</t>
  </si>
  <si>
    <t>2.7</t>
  </si>
  <si>
    <t>2.8</t>
  </si>
  <si>
    <t>2.9</t>
  </si>
  <si>
    <t>2.10</t>
  </si>
  <si>
    <t>2.11</t>
  </si>
  <si>
    <t>2.13</t>
  </si>
  <si>
    <t>2.14</t>
  </si>
  <si>
    <t>2.15</t>
  </si>
  <si>
    <t>2.16</t>
  </si>
  <si>
    <t>2.17</t>
  </si>
  <si>
    <t>3.1</t>
  </si>
  <si>
    <t>3.1.1</t>
  </si>
  <si>
    <t>3.1.2</t>
  </si>
  <si>
    <t>3.1.3</t>
  </si>
  <si>
    <t>3.1.4</t>
  </si>
  <si>
    <t>3.1.5</t>
  </si>
  <si>
    <t>3.1.6</t>
  </si>
  <si>
    <t>3.1.7</t>
  </si>
  <si>
    <t>3.1.8</t>
  </si>
  <si>
    <t>3.1.9</t>
  </si>
  <si>
    <t>3.1.10</t>
  </si>
  <si>
    <t>3.2</t>
  </si>
  <si>
    <t>3.2.1</t>
  </si>
  <si>
    <t>3.2.1.1</t>
  </si>
  <si>
    <t>3.2.2</t>
  </si>
  <si>
    <t>3.2.2.1</t>
  </si>
  <si>
    <t>3.2.3</t>
  </si>
  <si>
    <t>3.2.3.1</t>
  </si>
  <si>
    <t>3.2.3.2</t>
  </si>
  <si>
    <t>4.1</t>
  </si>
  <si>
    <t>4.1.1</t>
  </si>
  <si>
    <t>4.2</t>
  </si>
  <si>
    <t>4.2.1</t>
  </si>
  <si>
    <t>4.2.2</t>
  </si>
  <si>
    <t>4.2.3</t>
  </si>
  <si>
    <t>4.2.4</t>
  </si>
  <si>
    <t>4.2.5</t>
  </si>
  <si>
    <t>4.2.6</t>
  </si>
  <si>
    <t>4.2.7</t>
  </si>
  <si>
    <t>4.2.8</t>
  </si>
  <si>
    <t>4.2.9</t>
  </si>
  <si>
    <t>4.2.10</t>
  </si>
  <si>
    <t>4.3</t>
  </si>
  <si>
    <t>4.3.1</t>
  </si>
  <si>
    <t>4.3.1.1</t>
  </si>
  <si>
    <t>4.3.1.2</t>
  </si>
  <si>
    <t>4.3.1.3</t>
  </si>
  <si>
    <t>4.3.1.4</t>
  </si>
  <si>
    <t>4.3.1.5</t>
  </si>
  <si>
    <t>4.4</t>
  </si>
  <si>
    <t>4.4.1</t>
  </si>
  <si>
    <t>4.4.2</t>
  </si>
  <si>
    <t>4.4.3</t>
  </si>
  <si>
    <t>4.4.4</t>
  </si>
  <si>
    <t>4.4.5</t>
  </si>
  <si>
    <t>4.5</t>
  </si>
  <si>
    <t>4.5.1</t>
  </si>
  <si>
    <t>4.5.2</t>
  </si>
  <si>
    <t>4.5.3</t>
  </si>
  <si>
    <t>4.5.4</t>
  </si>
  <si>
    <t>4.5.5</t>
  </si>
  <si>
    <t>4.5.6</t>
  </si>
  <si>
    <t>5.1</t>
  </si>
  <si>
    <t>5.2</t>
  </si>
  <si>
    <t>5.3</t>
  </si>
  <si>
    <t>5.4</t>
  </si>
  <si>
    <t>5.5</t>
  </si>
  <si>
    <t>6.1</t>
  </si>
  <si>
    <t>6.2</t>
  </si>
  <si>
    <t>6.3</t>
  </si>
  <si>
    <t>7.1</t>
  </si>
  <si>
    <t>7.2</t>
  </si>
  <si>
    <t>7.3</t>
  </si>
  <si>
    <t>7.4</t>
  </si>
  <si>
    <t>7.5</t>
  </si>
  <si>
    <t>7.6</t>
  </si>
  <si>
    <t>9.1</t>
  </si>
  <si>
    <t>9.1.1</t>
  </si>
  <si>
    <t>9.2</t>
  </si>
  <si>
    <t>9.2.1</t>
  </si>
  <si>
    <t>9.2.2</t>
  </si>
  <si>
    <t>9.3</t>
  </si>
  <si>
    <t>9.3.1</t>
  </si>
  <si>
    <t>9.3.2</t>
  </si>
  <si>
    <t>9.4</t>
  </si>
  <si>
    <t>9.4.1</t>
  </si>
  <si>
    <t>9.4.2</t>
  </si>
  <si>
    <t>9.4.3</t>
  </si>
  <si>
    <t>9.4.4</t>
  </si>
  <si>
    <t>9.5</t>
  </si>
  <si>
    <t>9.5.1</t>
  </si>
  <si>
    <t>10.1</t>
  </si>
  <si>
    <t>10.2</t>
  </si>
  <si>
    <t>10.3</t>
  </si>
  <si>
    <t>10.4</t>
  </si>
  <si>
    <t>10.5</t>
  </si>
  <si>
    <t>10.6</t>
  </si>
  <si>
    <t>10.7</t>
  </si>
  <si>
    <t>10.8</t>
  </si>
  <si>
    <t>10.9</t>
  </si>
  <si>
    <t>10.10</t>
  </si>
  <si>
    <t>10.11</t>
  </si>
  <si>
    <t>10.12</t>
  </si>
  <si>
    <t>10.13</t>
  </si>
  <si>
    <t>10.14</t>
  </si>
  <si>
    <t>10.15</t>
  </si>
  <si>
    <t>10.16</t>
  </si>
  <si>
    <t>10.17</t>
  </si>
  <si>
    <t>10.18</t>
  </si>
  <si>
    <t>11.1</t>
  </si>
  <si>
    <t>11.2</t>
  </si>
  <si>
    <t>11.3</t>
  </si>
  <si>
    <t>11.4</t>
  </si>
  <si>
    <t>12.1</t>
  </si>
  <si>
    <t>12.2</t>
  </si>
  <si>
    <t>12.3</t>
  </si>
  <si>
    <t>12.4</t>
  </si>
  <si>
    <t>12.5</t>
  </si>
  <si>
    <t>12.6</t>
  </si>
  <si>
    <t>12.7</t>
  </si>
  <si>
    <t>12.8</t>
  </si>
  <si>
    <t>12.9</t>
  </si>
  <si>
    <t>12.10</t>
  </si>
  <si>
    <t>12.11</t>
  </si>
  <si>
    <t>12.12</t>
  </si>
  <si>
    <t>12.13</t>
  </si>
  <si>
    <t>12.14</t>
  </si>
  <si>
    <t>12.15</t>
  </si>
  <si>
    <t>12.16</t>
  </si>
  <si>
    <t>12.17</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</si>
  <si>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</si>
  <si>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</si>
  <si>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</si>
  <si>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</si>
  <si>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</si>
  <si>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</si>
  <si>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</si>
  <si>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</si>
  <si>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</si>
  <si>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</si>
  <si>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</si>
  <si>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</si>
  <si>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</si>
  <si>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</si>
  <si>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</si>
  <si>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</si>
  <si>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</si>
  <si>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</si>
  <si>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</si>
  <si>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</si>
  <si>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</si>
  <si>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</si>
  <si>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</si>
  <si>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</si>
  <si>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14.1</t>
  </si>
  <si>
    <t>14.2</t>
  </si>
  <si>
    <t>15.1</t>
  </si>
  <si>
    <t>15.2</t>
  </si>
  <si>
    <t>15.3</t>
  </si>
  <si>
    <t>15.4</t>
  </si>
  <si>
    <t>15.5</t>
  </si>
  <si>
    <t>15.6</t>
  </si>
  <si>
    <t>15.8</t>
  </si>
  <si>
    <t>15.10</t>
  </si>
  <si>
    <t>15.11</t>
  </si>
  <si>
    <t>16.1</t>
  </si>
  <si>
    <t>17.1</t>
  </si>
  <si>
    <t>17.2</t>
  </si>
  <si>
    <t>17.3</t>
  </si>
  <si>
    <t>17.4</t>
  </si>
  <si>
    <t>17.6</t>
  </si>
  <si>
    <t>17.7</t>
  </si>
  <si>
    <t>17.8</t>
  </si>
  <si>
    <t>17.9</t>
  </si>
  <si>
    <t>17.10</t>
  </si>
  <si>
    <t>17.11</t>
  </si>
  <si>
    <t>COEF</t>
  </si>
  <si>
    <t>ELETRICISTA</t>
  </si>
  <si>
    <t>AJUDANTE ELETRICISTA</t>
  </si>
  <si>
    <t>ELETROTÉCNICO MONTADOR</t>
  </si>
  <si>
    <t>AJUDANTE DE ENCANADOR</t>
  </si>
  <si>
    <t>TUBO DE COBRE FLEXÍVEL PARA SISTEMAS DE AR CONDICIONADO, ESPESSURA 1/32" - DIÂMETRO 3/8" (0,200 KG/M)</t>
  </si>
  <si>
    <t>TUBO DE COBRE FLEXÍVEL PARA SISTEMAS DE AR CONDICIONADO, ESPESSURA 1/32" - DIÂMETRO 5/8" (0,346 KG/M)</t>
  </si>
  <si>
    <t>ISOLAMENTO TÉRMICO EM ESPUMA ELASTOMÉRICA, ESPESSURA DE 19 A 26 MM, PARA TUBULAÇÃO DE ÁGUA QUENTE E REFIRGERAÇÃO, DIÂMETRO DE 3/8" (COBRE) E 1/8" (FERRO)</t>
  </si>
  <si>
    <t>ISOLAMENTO TÉRMICO EM ESPUMA ELASTOMÉRICA, ESPESSURA DE 9 A 12 MM, PARA TUBULAÇÃO DE ÁGUA QUENTE E REFIRGERAÇÃO, DIÂMETRO DE 5/8" (COBRE) E 1/4" (FERRO)</t>
  </si>
  <si>
    <t>CABO DE COBRE "PP" DE 4X1,5MM, ISOLAÇÃO 500V, ISOLAMENTO EM PVC 70°C</t>
  </si>
  <si>
    <t>L</t>
  </si>
  <si>
    <t>OFICIAL DE ELETRIFICAÇÃO</t>
  </si>
  <si>
    <t>CUSTO UNIT.</t>
  </si>
  <si>
    <t>REFORMA E ADQUAÇÃO DA UPA SÃO JOÃO</t>
  </si>
  <si>
    <t>VALOR (R$)</t>
  </si>
  <si>
    <t>B.01.000.010197</t>
  </si>
  <si>
    <t>F.03.000.024550</t>
  </si>
  <si>
    <t>F.03.000.024535</t>
  </si>
  <si>
    <t>P.08.000.090854</t>
  </si>
  <si>
    <t>ENCANADOR OU BOMBEIRO HIDRAULICO</t>
  </si>
  <si>
    <t>AR CONDICIONADO QUENTE/FRIO SPLIT HI-WALL (PAREDE) 24.000 BTU/H</t>
  </si>
  <si>
    <t>PASTA PARA SOLDA DE TUBOS E CONEXÕES DE COBRE</t>
  </si>
  <si>
    <t>250G</t>
  </si>
  <si>
    <t>SOLDA EM BARRA DE ESTANHO-CHUMBO 50/50</t>
  </si>
  <si>
    <t>ADESIVO LIQUIDO A BASE DE RESINAS PARA COLAGEM DE ESPUMA DE ISOLAMENTO TERMICO FLEXIVEL</t>
  </si>
  <si>
    <t>CABO DE ALUMÍNIO NU SEM ALMA DE AÇO, BITOLA 2 AWG</t>
  </si>
  <si>
    <t>COMPOSIÇÕES</t>
  </si>
  <si>
    <t xml:space="preserve">         QUADRO DE COMPOSIÇÃO DO BDI - PADRÃO</t>
  </si>
  <si>
    <t>Grau de Sigilo</t>
  </si>
  <si>
    <t>Nº da Operação</t>
  </si>
  <si>
    <t>Gestor / Programa / Ação / Modalidade</t>
  </si>
  <si>
    <t>Município/UF</t>
  </si>
  <si>
    <t>Proponente</t>
  </si>
  <si>
    <t>Objeto</t>
  </si>
  <si>
    <t>Empreendimento/Apelido</t>
  </si>
  <si>
    <t>Tipo de Obra (conforme Acórdão 2622/2013 - TCU):</t>
  </si>
  <si>
    <t xml:space="preserve"> - Construção de Edifícios (também para Reformas)</t>
  </si>
  <si>
    <t>ATENDE AOS</t>
  </si>
  <si>
    <t>LIMITES RECOMENDADOS</t>
  </si>
  <si>
    <t>ITENS</t>
  </si>
  <si>
    <t>SIGLAS</t>
  </si>
  <si>
    <t>VALORES</t>
  </si>
  <si>
    <t>LIMITES?</t>
  </si>
  <si>
    <t>INFERIOR</t>
  </si>
  <si>
    <t>TAXA DE RATEIO DA ADMINISTRAÇÃO CENTRAL</t>
  </si>
  <si>
    <t>AC</t>
  </si>
  <si>
    <t>TAXA DE SEGURO E GARANTIA DO EMPREENDIMENTO</t>
  </si>
  <si>
    <t>S+G</t>
  </si>
  <si>
    <t>TAXA DE RISCO</t>
  </si>
  <si>
    <t>R</t>
  </si>
  <si>
    <t>TAXA DE DESPESAS FINANCEIRAS</t>
  </si>
  <si>
    <t>DF</t>
  </si>
  <si>
    <t>TAXA DE LUCRO</t>
  </si>
  <si>
    <t>TAXA DE TRIBUTOS</t>
  </si>
  <si>
    <t>PIS (geralmente 0,65%)</t>
  </si>
  <si>
    <t>I</t>
  </si>
  <si>
    <t>Variável</t>
  </si>
  <si>
    <t>COFINS (geralmente 3,00%)</t>
  </si>
  <si>
    <t>ISS (legislação municipal)</t>
  </si>
  <si>
    <t>CPRB (INSS)</t>
  </si>
  <si>
    <t>BDI conforme Acórdão 2622/2013 - TCU</t>
  </si>
  <si>
    <t>BDI RESULTANTE</t>
  </si>
  <si>
    <t>FÓRMULA UTILIZADA:</t>
  </si>
  <si>
    <r>
      <t xml:space="preserve">Declaro que, conforme legislação tributária municipal, a </t>
    </r>
    <r>
      <rPr>
        <b/>
        <sz val="10"/>
        <rFont val="Calibri"/>
        <family val="2"/>
      </rPr>
      <t>base de cálculo</t>
    </r>
    <r>
      <rPr>
        <sz val="10"/>
        <rFont val="Calibri"/>
        <family val="2"/>
      </rPr>
      <t xml:space="preserve"> do ISS corresponde a</t>
    </r>
  </si>
  <si>
    <r>
      <t xml:space="preserve">do valor deste tipo de obra e, sobre esta base, incide ISS com </t>
    </r>
    <r>
      <rPr>
        <b/>
        <sz val="10"/>
        <rFont val="Calibri"/>
        <family val="2"/>
      </rPr>
      <t>alíquota</t>
    </r>
    <r>
      <rPr>
        <sz val="10"/>
        <rFont val="Calibri"/>
        <family val="2"/>
      </rPr>
      <t xml:space="preserve"> de</t>
    </r>
  </si>
  <si>
    <t>PLANILHA ORÇAMENTÁRIA</t>
  </si>
  <si>
    <t>04.02.140</t>
  </si>
  <si>
    <t>03.03.060</t>
  </si>
  <si>
    <t>REMOÇÃO DE REVESTIMENTO CERÂMICO EM MASSA DE  PAREDES</t>
  </si>
  <si>
    <t>10.60.70</t>
  </si>
  <si>
    <t>05.02.030</t>
  </si>
  <si>
    <t>REMOÇÃO DE PEÇAS DE MADEIRA (Gabinetes em madeira)</t>
  </si>
  <si>
    <t>04.08.020</t>
  </si>
  <si>
    <t>46.10.030</t>
  </si>
  <si>
    <t>46.10.040</t>
  </si>
  <si>
    <t>73970/001</t>
  </si>
  <si>
    <t>ESTRUTURA  METALICA  DE REFORÇO  EM PAREDES DE DRYWALL(STELL FRAME)</t>
  </si>
  <si>
    <t>18.11.090</t>
  </si>
  <si>
    <t>23.08.080</t>
  </si>
  <si>
    <t>30.06.080</t>
  </si>
  <si>
    <t>FDE</t>
  </si>
  <si>
    <t>06.80.044</t>
  </si>
  <si>
    <t>28.O1.040</t>
  </si>
  <si>
    <t xml:space="preserve">FORNECIMENTO INSTALAÇÃO DE MAÇANETA DE PORTAS REFORÇADA DE  1ª QUALIDADE </t>
  </si>
  <si>
    <t>ABRAÇADEIRA  PARA  FIXAÇÃO DE  LUMINARIAS</t>
  </si>
  <si>
    <t>09.84.037</t>
  </si>
  <si>
    <t>FORNECIMENTO E INSTALAÇÃO  DE CALHA METALICA PARA  LUMINARIA FLUORESCENTE  PARA  DUIAS  LAMPADAS COMPRIMENTO 60 CM</t>
  </si>
  <si>
    <t>44.03.720</t>
  </si>
  <si>
    <t>44.20.150</t>
  </si>
  <si>
    <t>10.14.86</t>
  </si>
  <si>
    <t>20.08.040</t>
  </si>
  <si>
    <t>49.06.10</t>
  </si>
  <si>
    <t>61.12.120</t>
  </si>
  <si>
    <t>50.20.120</t>
  </si>
  <si>
    <t>50.20.130</t>
  </si>
  <si>
    <t>50.20.110</t>
  </si>
  <si>
    <t>28.01.040</t>
  </si>
  <si>
    <t>RETIRADA DE ESTRUTURA METÁLICA INCLUSIVE PERFIS DE FIXAÇÃO</t>
  </si>
  <si>
    <t>REVESTIMENTO CERÂMICO ESMALTADO, JUNTAS AMARRAÇÃO OU PRUMO - ASSENTADOS COM ARGAMASSA COLANTE</t>
  </si>
  <si>
    <t>ALAVANCA EM METAL CROMADO, PARA CAIXILHOS BASCULANTES</t>
  </si>
  <si>
    <t>TAMPO PARA BANCADA ÚMIDA - AÇO INOX N.18 (18:8)</t>
  </si>
  <si>
    <t>DEMOLIÇÃO DE REVESTIMENTO CERÂMICO DE PAREDE OU SIMILAR</t>
  </si>
  <si>
    <t>DEMOLIÇÃO DE REVESTIMENTO CERÂMICO DE PISO OU SIMILAR</t>
  </si>
  <si>
    <t>PRATELEIRA PARA ARMÁRIO, REVESTIDA EM 2 FACES, EM LAMINADO MELAMÍNICO</t>
  </si>
  <si>
    <t>PLACA PARA PORTA WC C/ DESENHO UNIVERSAL ACESSIBILIDADE</t>
  </si>
  <si>
    <t>GRELHA HEMISFÉRICA DE FERRO FUNDIDO - 100MM</t>
  </si>
  <si>
    <t>TAMPO PARA BANCADA ÚMIDA - GRANITO CINZA ANDORINHA - ESPESSURA 2CM</t>
  </si>
  <si>
    <t>AJUDANTE DE ELETRICISTA</t>
  </si>
  <si>
    <t>RETIRADA DE FOLHAS DE PORTA DE PASSAGEM OU JANELA</t>
  </si>
  <si>
    <t>Torneira de mesa para lavatório acionamento hidromecânico com alavanca, registro integrado reguladro, latão cromado, ref. linha DocolMatc 185106 da Docol</t>
  </si>
  <si>
    <t>FITA TEFLON DE 18MM</t>
  </si>
  <si>
    <t>B.07.000.069552</t>
  </si>
  <si>
    <t>O.11.000.066072</t>
  </si>
  <si>
    <t>EXAUSTOR EÓLICO VAZÃO DE AR 4.000 M3/H E VENTOS A 10KM/H</t>
  </si>
  <si>
    <t>Exaustor eólico com aletas em alumínio, vazão de 4000m³/ar/h, com ventos a 10 km/h, ref. Ar Natural, ou equivalente - instalado</t>
  </si>
  <si>
    <t>P.17.000.047530</t>
  </si>
  <si>
    <t>RECARGA DE EXTINTOR DE GÁS CARBÔNICO</t>
  </si>
  <si>
    <t>O.16.000.067043</t>
  </si>
  <si>
    <t>RECARGA DE EXTINTORE DE PÓ QUIMICO SECO</t>
  </si>
  <si>
    <t>O.16.000.067042</t>
  </si>
  <si>
    <t>RECARGA DE EXTINTOR DE AGUA PRESSURIZADA</t>
  </si>
  <si>
    <t>O.16.000.067044</t>
  </si>
  <si>
    <t>12,57</t>
  </si>
  <si>
    <t>16,74</t>
  </si>
  <si>
    <t>ACABAMENTO CROMADO PARA REGISTRO PEQUENO, 1/2 " OU 3/4 "</t>
  </si>
  <si>
    <t>15,51</t>
  </si>
  <si>
    <t>TUBO DE COBRE CLASSE "A", DN = 1 " (28 MM), PARA INSTALACOES DE MEDIA PRESSAO PARA GASES COMBUSTIVEIS E MEDICINAIS</t>
  </si>
  <si>
    <t>40,21</t>
  </si>
  <si>
    <t>TUBO DE COBRE CLASSE "A", DN = 1 1/4 " (35 MM), PARA INSTALACOES DE MEDIA PRESSAO PARA GASES COMBUSTIVEIS E MEDICINAIS</t>
  </si>
  <si>
    <t>60,74</t>
  </si>
  <si>
    <t>AUXILIAR DE CARPINTEIRO</t>
  </si>
  <si>
    <t>11,08</t>
  </si>
  <si>
    <t>CARPINTEIRO DE ESQUADRIAS</t>
  </si>
  <si>
    <t>14,53</t>
  </si>
  <si>
    <t>DOBRADICA EM LATAO, 4" X 3", E= 2,2 A 3,0 MM, COM ANEL,  TAMPA BOLA, COM PARAFUSOS</t>
  </si>
  <si>
    <t>75,28</t>
  </si>
  <si>
    <t>MACANETA ALAVANCA, RETA OU CURVA, MACICA, CROMADA, COMPRIMENTO DE 10 A 16 CM, ACABAMENTO PADRAO MEDIO - SOMENTE MACANETAS</t>
  </si>
  <si>
    <t>36,14</t>
  </si>
  <si>
    <t>CALHA PARA LUMINÁRIA FLUOR 2X32W C/ DIFUSOR TRANSPARENTE E SOQUETE (IL-42)</t>
  </si>
  <si>
    <t>4.61.74</t>
  </si>
  <si>
    <t/>
  </si>
  <si>
    <t>PLANILHA DE ORÇAMENTO</t>
  </si>
  <si>
    <t>REFORMA E ADQUAÇÃO  DA UPA  SÃO  JOÃO</t>
  </si>
  <si>
    <t xml:space="preserve">EXTENSÃO DE TAPUME = 64 M </t>
  </si>
  <si>
    <t xml:space="preserve">ALTURA  = 2,0 M </t>
  </si>
  <si>
    <t xml:space="preserve">DIMENSÕES  D=  3,00m x 2 m </t>
  </si>
  <si>
    <t>m2</t>
  </si>
  <si>
    <t>AREA  DA  ESCADA =</t>
  </si>
  <si>
    <t>AREA  ABRIGO DO COMPRESSOR</t>
  </si>
  <si>
    <t>ESP</t>
  </si>
  <si>
    <t>VOLUME</t>
  </si>
  <si>
    <t>ACESSO  AO PUBLICO</t>
  </si>
  <si>
    <t>BALCÃO DA  RECEÇÃO</t>
  </si>
  <si>
    <t>EMERGÊNCIA</t>
  </si>
  <si>
    <t>RETIRADA ESTRUTURA METALICA           ( PAREDES  STEEL FRAME )</t>
  </si>
  <si>
    <t>KG/M2</t>
  </si>
  <si>
    <t>L(m)</t>
  </si>
  <si>
    <t>PESO TOTAL (KG)</t>
  </si>
  <si>
    <t>RECEPÇÃO</t>
  </si>
  <si>
    <t>ASSISTENCIA SOCIAL E DML</t>
  </si>
  <si>
    <t>INALAÇÃO</t>
  </si>
  <si>
    <t>RADIOLOGIA</t>
  </si>
  <si>
    <t>EXPURGO</t>
  </si>
  <si>
    <t>MORGUE</t>
  </si>
  <si>
    <t>HIGIENIZAÇÃO</t>
  </si>
  <si>
    <t>CORREDOR  SUPERIOR</t>
  </si>
  <si>
    <t>CORREDOR  TERREO</t>
  </si>
  <si>
    <t>DML........... ........TANQUE</t>
  </si>
  <si>
    <t>CLASSIFICAÇÃO....LAVATORIO</t>
  </si>
  <si>
    <t>CONSULTORIO.......LAVATORIO</t>
  </si>
  <si>
    <t>EXPURGO............  TANQUE</t>
  </si>
  <si>
    <t>RES.TEM ............   LAVATORIO</t>
  </si>
  <si>
    <t>HIGIENIZAÇÃO.....CHUVEIRO ACESSORIOS</t>
  </si>
  <si>
    <t xml:space="preserve">ESTRUTURA DAQ COBERTURA EXISTENTE </t>
  </si>
  <si>
    <t>RODAPÉ DIVERSAS  SALAS  CONFORME  ANOTAÇÃO  NO PROJETO</t>
  </si>
  <si>
    <t>DML</t>
  </si>
  <si>
    <t>RES TEM</t>
  </si>
  <si>
    <t>WC ESPERA FEM</t>
  </si>
  <si>
    <t>WC ESPERA MASC</t>
  </si>
  <si>
    <t xml:space="preserve">PESO  ESTIMADO DA  ESTRUTURA </t>
  </si>
  <si>
    <t>DEMOLIÇÃO DE  ALVENARIA</t>
  </si>
  <si>
    <t>RETIRADA ESTRUTURA METALICA  PAREDES  STEEL FRAME )</t>
  </si>
  <si>
    <t>REMOÇÃO  DE  RODAPE CERAMICO</t>
  </si>
  <si>
    <t xml:space="preserve">KM IDA E VOLTA  = 40 KM </t>
  </si>
  <si>
    <t>DENSIDADE = 1,60T/M3</t>
  </si>
  <si>
    <t>ADOTADO  5 BROCAS</t>
  </si>
  <si>
    <t>PERIMETRO(m)</t>
  </si>
  <si>
    <t>H(m)</t>
  </si>
  <si>
    <t>VOLUME(m3)</t>
  </si>
  <si>
    <t>ESCAVAÇÃO</t>
  </si>
  <si>
    <t>VOL ESCAVAÇÃO -VOL  CONCRETO</t>
  </si>
  <si>
    <t>LASTRO</t>
  </si>
  <si>
    <t>VOL CONCRETO</t>
  </si>
  <si>
    <t>TAXA</t>
  </si>
  <si>
    <t>AREA(m2)</t>
  </si>
  <si>
    <t>TAXA DE FORMA 12 M2/M3</t>
  </si>
  <si>
    <t>PESO(KG)</t>
  </si>
  <si>
    <t>TAXA DE AÇO  20KG/M3</t>
  </si>
  <si>
    <t>TAXA DE AÇO  30KG/M3</t>
  </si>
  <si>
    <t>TAXA DE AÇO  50KG/M3</t>
  </si>
  <si>
    <t>CONCRETO</t>
  </si>
  <si>
    <t>LAJE DA  ESCADA</t>
  </si>
  <si>
    <t>DEGRAU</t>
  </si>
  <si>
    <t>PATAMAR</t>
  </si>
  <si>
    <t>AREA(M2)</t>
  </si>
  <si>
    <t>AREA  DE LAJE</t>
  </si>
  <si>
    <t xml:space="preserve">EXTENSÃO     </t>
  </si>
  <si>
    <t>DIMENSÕES</t>
  </si>
  <si>
    <t>L(m2)</t>
  </si>
  <si>
    <t>CONCRETO PILAR  4 PILARES</t>
  </si>
  <si>
    <t>AREA   DO ABRIGO</t>
  </si>
  <si>
    <t>DISTANCIA ESTIMADA =20 M</t>
  </si>
  <si>
    <t>15  ESTAÇÕES</t>
  </si>
  <si>
    <t>15  ESTAÇÕES COMF. PROJETO</t>
  </si>
  <si>
    <t>SIUR-EDIF</t>
  </si>
  <si>
    <t>37 PONTOS  DE GASES CONF.PROJETO</t>
  </si>
  <si>
    <t xml:space="preserve"> 01  QUADRO PARA  COMPRESSOR</t>
  </si>
  <si>
    <t xml:space="preserve"> 2  DISJUNTORES  DE 20</t>
  </si>
  <si>
    <t>1 DISJUN TOR  DE 50</t>
  </si>
  <si>
    <t>COPS</t>
  </si>
  <si>
    <t>01  LUMINARIA</t>
  </si>
  <si>
    <t>ADOTADO   50 M</t>
  </si>
  <si>
    <t>ADOTADO   100 M</t>
  </si>
  <si>
    <t>AREA  ESTACIONAMENTO AMBULANCIA</t>
  </si>
  <si>
    <t xml:space="preserve">ENTORNO  DO  TELHADO </t>
  </si>
  <si>
    <t>TAXA  DE  12KG/M2</t>
  </si>
  <si>
    <t>DUAS  DESCIDAS  DE  3,00 M</t>
  </si>
  <si>
    <t>INALAÇÃO E SUTURA</t>
  </si>
  <si>
    <t>CLASSIFICAÇÃO E  E.C.G</t>
  </si>
  <si>
    <t>MEDICAÇÃO IN FANTIL</t>
  </si>
  <si>
    <t>ESCADA SAMU</t>
  </si>
  <si>
    <t>TAXA  DE  AÇO  DE  REFORÇO</t>
  </si>
  <si>
    <t>BALCÃO DE  RECEPÇÃO INT</t>
  </si>
  <si>
    <t xml:space="preserve">ABRIGO COMPRESSOR </t>
  </si>
  <si>
    <t>BALCÃO DE  RECEPÇÃO EXT</t>
  </si>
  <si>
    <t>2 X  AREA DE  ALVENARIA</t>
  </si>
  <si>
    <t>SOBRE LAVATORIOS DE 0,60 MX 0,40M</t>
  </si>
  <si>
    <t>SOBRE  PIA  1,50 X 0,60</t>
  </si>
  <si>
    <t>MANUTENÇÃO.......</t>
  </si>
  <si>
    <t xml:space="preserve">CIRCULAÇÃO </t>
  </si>
  <si>
    <t>ABRIGO COMPRESSOR</t>
  </si>
  <si>
    <t>BALCÃO FARMACIA</t>
  </si>
  <si>
    <t>BALCÃO RECEPÇÃO</t>
  </si>
  <si>
    <t>COMPOSIÇÃO DO CUSTO APLICAÇÃO  DE ARGAMASSA BARITADA</t>
  </si>
  <si>
    <t xml:space="preserve">BARITA  SACO  COM 25 KG :R$ 38,41 </t>
  </si>
  <si>
    <t>CUSTO  POR KG = 1,54</t>
  </si>
  <si>
    <t>ESPESSURA 3 CM  TAXA= 66,83KG/M2 com  possiveis  perdas de  3%</t>
  </si>
  <si>
    <t>MÃO DE OBRA  PEDREIRO</t>
  </si>
  <si>
    <t>MÃO DE OBRA AJUDANTE</t>
  </si>
  <si>
    <t>AREA  DO  RX  MEMORIA DE CALCULO PISOS  E REVESTIMENTOS</t>
  </si>
  <si>
    <t xml:space="preserve">BANHO ISOLAMENTO  1 </t>
  </si>
  <si>
    <t>BANHO ISOLAMENTO  2</t>
  </si>
  <si>
    <t>BANHO OBS. PEDIATICA</t>
  </si>
  <si>
    <t xml:space="preserve">BANHO ADULTO 1 </t>
  </si>
  <si>
    <t>BANHO ADULTO 2</t>
  </si>
  <si>
    <t>VESTIARIO MASC</t>
  </si>
  <si>
    <t>CONFORME  MEMORIA  DE PISOS  ED REVESTIMENTOS</t>
  </si>
  <si>
    <t>PATAMARES  DA  ESCADA E DEGRAUS</t>
  </si>
  <si>
    <t>CONFORME  MEMORIA  DE PISOS  E REVESTIMENTOS AREA  WCs</t>
  </si>
  <si>
    <t>CONFORME  MEMORIA  DE PISOS  E REVESTIMENTOs</t>
  </si>
  <si>
    <t>CONFORME  MEMORIA  DE PISOS  E REVESTIMENTOS</t>
  </si>
  <si>
    <t xml:space="preserve">CONFORME  MEMORIA  DE PISOS  E REVESTIMENTOS </t>
  </si>
  <si>
    <t>AREA  ESTACIOAMENTO AMBULANCIA</t>
  </si>
  <si>
    <t xml:space="preserve">CONFORME  MEMORIA DE CALCULO   DE PISOS  E REVESTIMENTOS E PINTURA </t>
  </si>
  <si>
    <t xml:space="preserve">73924/1 </t>
  </si>
  <si>
    <t>EXTENSÃO  DE GUARDA CORPO E CORRIMÃO  NA  ESCADA</t>
  </si>
  <si>
    <t xml:space="preserve">QUANTIDADE ESTIMADA  EM LEITOS  </t>
  </si>
  <si>
    <t xml:space="preserve">CUSTO PORTA COTAÇÃO..R$ 951,24/M2 </t>
  </si>
  <si>
    <t>UNIID</t>
  </si>
  <si>
    <t>CARPINTEIRO............................................</t>
  </si>
  <si>
    <t>AJUDANTE.................................................</t>
  </si>
  <si>
    <t>UINID</t>
  </si>
  <si>
    <t>TOTAL PORTA  INSTALADA.........</t>
  </si>
  <si>
    <t>3  UNID  DE  0,78cm  x  0,32 cm</t>
  </si>
  <si>
    <t>CONFORME  RELAÇÃO  PORTAS  PROJETO</t>
  </si>
  <si>
    <t>CONFORME VISTORIA  E RELAÇÃO    PROJETO</t>
  </si>
  <si>
    <t>CONFORME VISTORIA  E RELAÇÃO   PROJETO</t>
  </si>
  <si>
    <t>CONFORME  AREA MEMORIA PISO E REVESTIMENTOS</t>
  </si>
  <si>
    <t>ADOTADO PARA  MAUTENÇÃO</t>
  </si>
  <si>
    <t>CONFORME  PROJETO</t>
  </si>
  <si>
    <t>CONFORME DIVERSOS  LOCAIS  EM  PROJETO</t>
  </si>
  <si>
    <t>ADOTADO NOS  WC. E VESTIARIOS</t>
  </si>
  <si>
    <t>ADOTADO  WC. PNE</t>
  </si>
  <si>
    <t xml:space="preserve">LOCAIS  A REPOR  </t>
  </si>
  <si>
    <t>RECARGA  DE  EXISTNTE</t>
  </si>
  <si>
    <t>AREA  TOTAL  DA  UPA</t>
  </si>
  <si>
    <t xml:space="preserve">LOCAIS A   REPARAR </t>
  </si>
  <si>
    <t>AREA  TOTAL  DA  UPA A  SER SINALIZADA</t>
  </si>
  <si>
    <t>SUBSTITUIÇÃO  DO EXISTENTE</t>
  </si>
  <si>
    <t>AREA  DA COBERTURA</t>
  </si>
  <si>
    <t xml:space="preserve">SIURB-EDIF </t>
  </si>
  <si>
    <t xml:space="preserve">AREA  INTERNA  TERREO  E SUPERIOR </t>
  </si>
  <si>
    <t>DESCRIÇÃO</t>
  </si>
  <si>
    <t>UNIDADE</t>
  </si>
  <si>
    <t>CUSTO</t>
  </si>
  <si>
    <t>FORNECEDOR</t>
  </si>
  <si>
    <t>CONTATO</t>
  </si>
  <si>
    <t>COMERCIAL ENIMED</t>
  </si>
  <si>
    <t>(11) 4238-4848</t>
  </si>
  <si>
    <t>TELEFONE</t>
  </si>
  <si>
    <t>ARI CORREA</t>
  </si>
  <si>
    <t>UPO GRX BRASIL</t>
  </si>
  <si>
    <t>(16) 3916-5800</t>
  </si>
  <si>
    <t>IMPERIAL MONTAGENS</t>
  </si>
  <si>
    <t>(11) 2569-4230</t>
  </si>
  <si>
    <t>DOUGLAS</t>
  </si>
  <si>
    <t>ABSOLUTEC METAIS E PLÁSTICOS</t>
  </si>
  <si>
    <t>LEROY MERLIN</t>
  </si>
  <si>
    <t>PERFECT WINDOW</t>
  </si>
  <si>
    <t>(11) 4142-5361</t>
  </si>
  <si>
    <t>MILL ASSENTOS</t>
  </si>
  <si>
    <t>(11) 3032-0074</t>
  </si>
  <si>
    <t>WALMART</t>
  </si>
  <si>
    <t>SAMPEX</t>
  </si>
  <si>
    <t>(11) 5669-3000</t>
  </si>
  <si>
    <t>MULT VISUAL</t>
  </si>
  <si>
    <t>(11) 2662-3232</t>
  </si>
  <si>
    <t>LUCIANA</t>
  </si>
  <si>
    <t>DATA</t>
  </si>
  <si>
    <t>www.leroymerlin.com.br</t>
  </si>
  <si>
    <t>www.walmart.com.br</t>
  </si>
  <si>
    <t>BDI</t>
  </si>
  <si>
    <t>LOCAL: PREFEITURA DO MUNICÍPIO DE MAUÁ</t>
  </si>
  <si>
    <t xml:space="preserve">OBRA:  REFORMA E ADEQUAÇÃO DA UPA SÃO JOÃO     </t>
  </si>
  <si>
    <t xml:space="preserve">                     LOCAL: PREFEITURA DO MUNICÍPIO DE MAUÁ</t>
  </si>
  <si>
    <t xml:space="preserve">                     OBRA:   REFORMA DE ADEQUAÇÃO DA UPA </t>
  </si>
  <si>
    <t>COTAÇÕES</t>
  </si>
  <si>
    <t>LOCAL:  PREFEITURA DO MUNICÍPIO DE MAUÁ</t>
  </si>
  <si>
    <t>OBRA: REFORMA E ADEQUAÇÃO DA UPA SÃO JOÃO</t>
  </si>
  <si>
    <t>Fonte dos Preços com Desoneração</t>
  </si>
  <si>
    <t>Bases: Julho/Setembro/2017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</si>
</sst>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R$&quot;#,##0.00;\-&quot;R$&quot;#,##0.00"/>
    <numFmt numFmtId="165" formatCode="0.0"/>
    <numFmt numFmtId="166" formatCode="0.000"/>
    <numFmt numFmtId="167" formatCode="0.0000"/>
    <numFmt numFmtId="168" formatCode="#,##0.00_ ;\-#,##0.00\ "/>
    <numFmt numFmtId="169" formatCode="00\-00\-00"/>
    <numFmt numFmtId="170" formatCode="0.00000%"/>
    <numFmt numFmtId="171" formatCode="0.0%"/>
  </numFmts>
  <fonts count="35">
    <font>
      <sz val="10"/>
      <name val="Arial"/>
    </font>
    <font>
      <sz val="10"/>
      <name val="Arial"/>
      <family val="2"/>
    </font>
    <font>
      <sz val="10"/>
      <name val="Arial"/>
      <family val="2"/>
    </font>
    <font>
      <b/>
      <sz val="8"/>
      <name val="Arial"/>
      <family val="2"/>
    </font>
    <font>
      <sz val="8"/>
      <name val="Arial"/>
      <family val="2"/>
    </font>
    <font>
      <sz val="10"/>
      <name val="Arial"/>
      <family val="2"/>
    </font>
    <font>
      <b/>
      <sz val="11"/>
      <name val="Arial"/>
      <family val="2"/>
    </font>
    <font>
      <b/>
      <sz val="8"/>
      <name val="Perpetua"/>
      <family val="1"/>
    </font>
    <font>
      <sz val="9"/>
      <name val="Arial"/>
      <family val="2"/>
    </font>
    <font>
      <b/>
      <sz val="9"/>
      <name val="Arial"/>
      <family val="2"/>
    </font>
    <font>
      <b/>
      <sz val="10"/>
      <name val="Arial"/>
      <family val="2"/>
    </font>
    <font>
      <b/>
      <sz val="10"/>
      <name val="Perpetua"/>
      <family val="1"/>
    </font>
    <font>
      <b/>
      <sz val="9"/>
      <name val="Perpetua"/>
      <family val="1"/>
    </font>
    <font>
      <b/>
      <sz val="12"/>
      <name val="Arial"/>
      <family val="2"/>
    </font>
    <font>
      <sz val="8"/>
      <name val="Calibri"/>
      <family val="2"/>
    </font>
    <font>
      <sz val="11"/>
      <color indexed="8"/>
      <name val="Calibri"/>
      <family val="2"/>
    </font>
    <font>
      <sz val="10"/>
      <color indexed="8"/>
      <name val="Arial"/>
      <family val="2"/>
    </font>
    <font>
      <sz val="8"/>
      <color indexed="8"/>
      <name val="Arial"/>
      <family val="2"/>
    </font>
    <font>
      <sz val="8"/>
      <color indexed="8"/>
      <name val="Times New Roman"/>
      <family val="1"/>
    </font>
    <font>
      <sz val="8"/>
      <name val="MS Sans Serif"/>
      <family val="2"/>
    </font>
    <font>
      <sz val="10"/>
      <color indexed="8"/>
      <name val="Calibri"/>
      <family val="2"/>
    </font>
    <font>
      <b/>
      <sz val="10"/>
      <color indexed="8"/>
      <name val="Calibri"/>
      <family val="2"/>
    </font>
    <font>
      <sz val="8"/>
      <color indexed="8"/>
      <name val="Calibri"/>
      <family val="2"/>
    </font>
    <font>
      <b/>
      <sz val="8"/>
      <color indexed="8"/>
      <name val="Calibri"/>
      <family val="2"/>
    </font>
    <font>
      <i/>
      <sz val="10"/>
      <color indexed="8"/>
      <name val="Calibri"/>
      <family val="2"/>
    </font>
    <font>
      <sz val="8"/>
      <color indexed="10"/>
      <name val="Calibri"/>
      <family val="2"/>
    </font>
    <font>
      <sz val="10"/>
      <color indexed="10"/>
      <name val="Calibri"/>
      <family val="2"/>
    </font>
    <font>
      <sz val="10"/>
      <name val="Calibri"/>
      <family val="2"/>
    </font>
    <font>
      <b/>
      <sz val="10"/>
      <name val="Calibri"/>
      <family val="2"/>
    </font>
    <font>
      <sz val="11"/>
      <name val="Calibri"/>
      <family val="2"/>
    </font>
    <font>
      <sz val="8"/>
      <color theme="1"/>
      <name val="Arial"/>
      <family val="2"/>
    </font>
    <font>
      <b/>
      <sz val="8"/>
      <color theme="0" tint="-0.499984740745262"/>
      <name val="Arial"/>
      <family val="2"/>
    </font>
    <font>
      <b/>
      <sz val="11"/>
      <name val="Cambria"/>
      <family val="1"/>
      <scheme val="major"/>
    </font>
    <font>
      <b/>
      <sz val="9"/>
      <color theme="0" tint="-0.499984740745262"/>
      <name val="Arial"/>
      <family val="2"/>
    </font>
    <font>
      <b/>
      <sz val="14"/>
      <name val="Arial"/>
      <family val="2"/>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theme="0" tint="-0.499984740745262"/>
        <bgColor indexed="64"/>
      </patternFill>
    </fill>
  </fills>
  <borders count="57">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top/>
      <bottom/>
      <diagonal/>
    </border>
    <border>
      <left/>
      <right style="thin">
        <color indexed="64"/>
      </right>
      <top style="hair">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0" fontId="15" fillId="0" borderId="0"/>
    <xf numFmtId="0" fontId="16" fillId="0" borderId="0"/>
    <xf numFmtId="9" fontId="1" fillId="0" borderId="0" applyFont="0" applyFill="0" applyBorder="0" applyAlignment="0" applyProtection="0"/>
  </cellStyleXfs>
  <cellXfs count="428">
    <xf numFmtId="0" fontId="0" fillId="0" borderId="0" xfId="0"/>
    <xf numFmtId="0" fontId="3" fillId="0" borderId="1" xfId="0" applyFont="1" applyBorder="1"/>
    <xf numFmtId="0" fontId="3" fillId="0" borderId="0" xfId="0" applyFont="1" applyBorder="1"/>
    <xf numFmtId="0" fontId="3" fillId="0" borderId="2" xfId="0" applyFont="1" applyBorder="1"/>
    <xf numFmtId="0" fontId="4" fillId="0" borderId="3" xfId="0" applyFont="1" applyBorder="1" applyAlignment="1">
      <alignment horizontal="center" vertical="center" wrapText="1"/>
    </xf>
    <xf numFmtId="0" fontId="4" fillId="0" borderId="3" xfId="0" applyFont="1" applyBorder="1" applyAlignment="1">
      <alignment horizontal="left" vertical="center" wrapText="1" indent="1"/>
    </xf>
    <xf numFmtId="0" fontId="3" fillId="5" borderId="3" xfId="0" applyFont="1" applyFill="1" applyBorder="1" applyAlignment="1">
      <alignment horizontal="left" vertical="center" wrapText="1" indent="1"/>
    </xf>
    <xf numFmtId="0" fontId="3" fillId="5"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inden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indent="1"/>
    </xf>
    <xf numFmtId="0" fontId="3" fillId="5" borderId="6" xfId="0" applyFont="1" applyFill="1" applyBorder="1" applyAlignment="1">
      <alignment horizontal="center" vertical="center" wrapText="1"/>
    </xf>
    <xf numFmtId="0" fontId="3" fillId="5" borderId="7" xfId="0" applyFont="1" applyFill="1" applyBorder="1" applyAlignment="1">
      <alignment horizontal="left" vertical="center" wrapText="1" inden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6" xfId="0" applyFont="1" applyFill="1" applyBorder="1" applyAlignment="1">
      <alignment horizontal="left" vertical="center" wrapText="1"/>
    </xf>
    <xf numFmtId="0" fontId="3" fillId="5" borderId="7" xfId="0" applyFont="1" applyFill="1" applyBorder="1" applyAlignment="1">
      <alignment horizontal="left" vertical="center" wrapText="1"/>
    </xf>
    <xf numFmtId="0" fontId="5" fillId="0" borderId="0" xfId="0" applyFont="1"/>
    <xf numFmtId="0" fontId="0" fillId="0" borderId="3" xfId="0" applyBorder="1"/>
    <xf numFmtId="0" fontId="0" fillId="0" borderId="9" xfId="0" applyBorder="1"/>
    <xf numFmtId="0" fontId="0" fillId="0" borderId="10" xfId="0" applyBorder="1"/>
    <xf numFmtId="0" fontId="0" fillId="0" borderId="11" xfId="0" applyBorder="1"/>
    <xf numFmtId="0" fontId="4" fillId="6" borderId="3" xfId="0" applyFont="1" applyFill="1" applyBorder="1" applyAlignment="1">
      <alignment horizontal="center" vertical="center" wrapText="1"/>
    </xf>
    <xf numFmtId="2" fontId="4" fillId="0" borderId="3" xfId="0" applyNumberFormat="1" applyFont="1" applyBorder="1" applyAlignment="1">
      <alignment horizontal="center" vertical="center" wrapText="1"/>
    </xf>
    <xf numFmtId="0" fontId="0" fillId="0" borderId="12" xfId="0" applyBorder="1"/>
    <xf numFmtId="0" fontId="0" fillId="0" borderId="13" xfId="0" applyBorder="1"/>
    <xf numFmtId="0" fontId="0" fillId="0" borderId="4" xfId="0" applyBorder="1"/>
    <xf numFmtId="0" fontId="0" fillId="0" borderId="14" xfId="0" applyBorder="1"/>
    <xf numFmtId="0" fontId="0" fillId="0" borderId="15" xfId="0" applyBorder="1"/>
    <xf numFmtId="0" fontId="0" fillId="6" borderId="9" xfId="0" applyFill="1" applyBorder="1"/>
    <xf numFmtId="0" fontId="0" fillId="6" borderId="3" xfId="0" applyFill="1" applyBorder="1"/>
    <xf numFmtId="0" fontId="0" fillId="6" borderId="4" xfId="0" applyFill="1" applyBorder="1"/>
    <xf numFmtId="0" fontId="0" fillId="6" borderId="0" xfId="0" applyFill="1"/>
    <xf numFmtId="2" fontId="4" fillId="7" borderId="3" xfId="0" applyNumberFormat="1" applyFont="1" applyFill="1" applyBorder="1" applyAlignment="1">
      <alignment horizontal="center" vertical="center" wrapText="1"/>
    </xf>
    <xf numFmtId="0" fontId="0" fillId="7" borderId="0" xfId="0" applyFill="1"/>
    <xf numFmtId="0" fontId="0" fillId="6" borderId="12" xfId="0" applyFill="1" applyBorder="1"/>
    <xf numFmtId="0" fontId="0" fillId="6" borderId="13" xfId="0" applyFill="1" applyBorder="1"/>
    <xf numFmtId="0" fontId="0" fillId="6" borderId="14" xfId="0" applyFill="1" applyBorder="1"/>
    <xf numFmtId="0" fontId="7" fillId="6"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2" fontId="4" fillId="8" borderId="3" xfId="0" applyNumberFormat="1" applyFont="1" applyFill="1" applyBorder="1" applyAlignment="1">
      <alignment horizontal="center" vertical="center" wrapText="1"/>
    </xf>
    <xf numFmtId="2" fontId="4" fillId="9" borderId="3" xfId="0" applyNumberFormat="1" applyFont="1" applyFill="1" applyBorder="1" applyAlignment="1">
      <alignment horizontal="center" vertical="center" wrapText="1"/>
    </xf>
    <xf numFmtId="2" fontId="4" fillId="5" borderId="3" xfId="0" applyNumberFormat="1" applyFont="1" applyFill="1" applyBorder="1" applyAlignment="1">
      <alignment horizontal="center" vertical="center" wrapText="1"/>
    </xf>
    <xf numFmtId="0" fontId="7" fillId="10" borderId="3" xfId="0" applyFont="1" applyFill="1" applyBorder="1" applyAlignment="1">
      <alignment horizontal="center" vertical="center" wrapText="1"/>
    </xf>
    <xf numFmtId="2" fontId="4" fillId="10" borderId="3" xfId="0" applyNumberFormat="1" applyFont="1" applyFill="1" applyBorder="1" applyAlignment="1">
      <alignment horizontal="center" vertical="center" wrapText="1"/>
    </xf>
    <xf numFmtId="2" fontId="4" fillId="11" borderId="3" xfId="0" applyNumberFormat="1" applyFont="1" applyFill="1" applyBorder="1" applyAlignment="1">
      <alignment horizontal="center" vertical="center" wrapText="1"/>
    </xf>
    <xf numFmtId="2" fontId="8" fillId="11" borderId="3" xfId="0" applyNumberFormat="1" applyFont="1" applyFill="1" applyBorder="1" applyAlignment="1">
      <alignment horizontal="center" vertical="center" wrapText="1"/>
    </xf>
    <xf numFmtId="0" fontId="2" fillId="0" borderId="0" xfId="0" applyFont="1"/>
    <xf numFmtId="0" fontId="3" fillId="5" borderId="3" xfId="0" applyFont="1" applyFill="1" applyBorder="1"/>
    <xf numFmtId="0" fontId="10" fillId="5" borderId="3" xfId="0" applyFont="1" applyFill="1" applyBorder="1"/>
    <xf numFmtId="0" fontId="9" fillId="11" borderId="3"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2" fontId="13" fillId="11" borderId="3" xfId="0" applyNumberFormat="1" applyFont="1" applyFill="1" applyBorder="1" applyAlignment="1">
      <alignment horizontal="center" vertical="center" wrapText="1"/>
    </xf>
    <xf numFmtId="2" fontId="4" fillId="6" borderId="3" xfId="0" applyNumberFormat="1" applyFont="1" applyFill="1" applyBorder="1" applyAlignment="1">
      <alignment horizontal="center" vertical="center" wrapText="1"/>
    </xf>
    <xf numFmtId="2" fontId="13" fillId="5" borderId="3" xfId="0" applyNumberFormat="1" applyFont="1" applyFill="1" applyBorder="1" applyAlignment="1">
      <alignment horizontal="center"/>
    </xf>
    <xf numFmtId="2" fontId="4" fillId="6" borderId="3" xfId="0" applyNumberFormat="1" applyFont="1" applyFill="1" applyBorder="1" applyAlignment="1">
      <alignment horizontal="left" vertical="center" wrapText="1" indent="1"/>
    </xf>
    <xf numFmtId="2" fontId="3" fillId="6" borderId="3" xfId="0" applyNumberFormat="1" applyFont="1" applyFill="1" applyBorder="1" applyAlignment="1">
      <alignment horizontal="left" vertical="center" wrapText="1" indent="1"/>
    </xf>
    <xf numFmtId="0" fontId="4" fillId="5" borderId="3" xfId="0" applyFont="1" applyFill="1" applyBorder="1" applyAlignment="1">
      <alignment horizontal="center" vertical="center" wrapText="1"/>
    </xf>
    <xf numFmtId="2" fontId="3" fillId="5" borderId="3" xfId="0" applyNumberFormat="1" applyFont="1" applyFill="1" applyBorder="1" applyAlignment="1">
      <alignment horizontal="left" vertical="center" wrapText="1" indent="1"/>
    </xf>
    <xf numFmtId="2" fontId="4" fillId="5" borderId="3" xfId="0" applyNumberFormat="1" applyFont="1" applyFill="1" applyBorder="1" applyAlignment="1">
      <alignment horizontal="left" vertical="center" wrapText="1" indent="1"/>
    </xf>
    <xf numFmtId="2" fontId="3" fillId="6" borderId="3" xfId="0" applyNumberFormat="1" applyFont="1" applyFill="1" applyBorder="1" applyAlignment="1">
      <alignment horizontal="right" vertical="center" wrapText="1" indent="1"/>
    </xf>
    <xf numFmtId="2" fontId="3" fillId="6" borderId="3" xfId="0" applyNumberFormat="1" applyFont="1" applyFill="1" applyBorder="1" applyAlignment="1">
      <alignment horizontal="center" vertical="center" wrapText="1"/>
    </xf>
    <xf numFmtId="2" fontId="3" fillId="5" borderId="3" xfId="0" applyNumberFormat="1" applyFont="1" applyFill="1" applyBorder="1" applyAlignment="1">
      <alignment horizontal="center" vertical="center" wrapText="1"/>
    </xf>
    <xf numFmtId="0" fontId="14" fillId="0" borderId="3" xfId="0" applyFont="1" applyBorder="1" applyAlignment="1">
      <alignment horizontal="center" vertical="center"/>
    </xf>
    <xf numFmtId="0" fontId="6" fillId="5" borderId="3" xfId="0" applyFont="1" applyFill="1" applyBorder="1" applyAlignment="1">
      <alignment horizontal="center"/>
    </xf>
    <xf numFmtId="168" fontId="4" fillId="6" borderId="3" xfId="0" applyNumberFormat="1" applyFont="1" applyFill="1" applyBorder="1" applyAlignment="1">
      <alignment horizontal="center" vertical="center" wrapText="1"/>
    </xf>
    <xf numFmtId="0" fontId="3" fillId="0" borderId="3" xfId="0" applyFont="1" applyBorder="1"/>
    <xf numFmtId="0" fontId="3" fillId="5" borderId="16" xfId="0" applyFont="1" applyFill="1" applyBorder="1" applyAlignment="1">
      <alignment horizontal="center" vertical="center" wrapText="1"/>
    </xf>
    <xf numFmtId="0" fontId="3" fillId="0" borderId="16" xfId="0" applyFont="1" applyBorder="1"/>
    <xf numFmtId="0" fontId="4" fillId="5" borderId="16" xfId="0" applyFont="1" applyFill="1" applyBorder="1" applyAlignment="1">
      <alignment horizontal="center" vertical="center" wrapText="1"/>
    </xf>
    <xf numFmtId="0" fontId="4" fillId="6" borderId="16" xfId="0" applyFont="1" applyFill="1" applyBorder="1" applyAlignment="1">
      <alignment horizontal="center" vertical="center" wrapText="1"/>
    </xf>
    <xf numFmtId="168" fontId="4" fillId="6" borderId="11" xfId="0" applyNumberFormat="1" applyFont="1" applyFill="1" applyBorder="1" applyAlignment="1">
      <alignment horizontal="center" vertical="center" wrapText="1"/>
    </xf>
    <xf numFmtId="0" fontId="3" fillId="6" borderId="16" xfId="0" applyFont="1" applyFill="1" applyBorder="1" applyAlignment="1">
      <alignment horizontal="center" vertical="center" wrapText="1"/>
    </xf>
    <xf numFmtId="168" fontId="3" fillId="6" borderId="11" xfId="0" applyNumberFormat="1" applyFont="1" applyFill="1" applyBorder="1" applyAlignment="1">
      <alignment horizontal="center" vertical="center" wrapText="1"/>
    </xf>
    <xf numFmtId="165" fontId="4" fillId="6" borderId="3" xfId="0" applyNumberFormat="1" applyFont="1" applyFill="1" applyBorder="1" applyAlignment="1">
      <alignment horizontal="center" vertical="center" wrapText="1"/>
    </xf>
    <xf numFmtId="168" fontId="3" fillId="5" borderId="11" xfId="0" applyNumberFormat="1" applyFont="1" applyFill="1" applyBorder="1" applyAlignment="1">
      <alignment horizontal="center" vertical="center" wrapText="1"/>
    </xf>
    <xf numFmtId="168" fontId="3" fillId="0" borderId="11" xfId="0" applyNumberFormat="1" applyFont="1" applyBorder="1"/>
    <xf numFmtId="168" fontId="4" fillId="5" borderId="11" xfId="0" applyNumberFormat="1" applyFont="1" applyFill="1" applyBorder="1" applyAlignment="1">
      <alignment horizontal="center" vertical="center" wrapText="1"/>
    </xf>
    <xf numFmtId="169" fontId="30" fillId="6" borderId="3" xfId="2" applyNumberFormat="1" applyFont="1" applyFill="1" applyBorder="1" applyAlignment="1">
      <alignment horizontal="center" vertical="center" wrapText="1"/>
    </xf>
    <xf numFmtId="0" fontId="17" fillId="6" borderId="3" xfId="2" applyFont="1" applyFill="1" applyBorder="1" applyAlignment="1">
      <alignment horizontal="left" vertical="center" wrapText="1" indent="1"/>
    </xf>
    <xf numFmtId="0" fontId="17" fillId="6" borderId="3" xfId="2" applyFont="1" applyFill="1" applyBorder="1" applyAlignment="1">
      <alignment horizontal="center" vertical="center" wrapText="1"/>
    </xf>
    <xf numFmtId="0" fontId="17" fillId="6" borderId="3" xfId="2" applyFont="1" applyFill="1" applyBorder="1" applyAlignment="1">
      <alignment horizontal="center" wrapText="1"/>
    </xf>
    <xf numFmtId="0" fontId="17" fillId="0" borderId="3" xfId="2" applyFont="1" applyFill="1" applyBorder="1" applyAlignment="1">
      <alignment horizontal="left" vertical="center" wrapText="1" indent="1"/>
    </xf>
    <xf numFmtId="0" fontId="17" fillId="0" borderId="3" xfId="2" applyFont="1" applyFill="1" applyBorder="1" applyAlignment="1">
      <alignment horizontal="center" wrapText="1"/>
    </xf>
    <xf numFmtId="4" fontId="17" fillId="6" borderId="3" xfId="2" applyNumberFormat="1" applyFont="1" applyFill="1" applyBorder="1" applyAlignment="1">
      <alignment horizontal="center" vertical="center" wrapText="1"/>
    </xf>
    <xf numFmtId="2" fontId="4" fillId="6" borderId="11" xfId="0" applyNumberFormat="1" applyFont="1" applyFill="1" applyBorder="1" applyAlignment="1">
      <alignment horizontal="center" vertical="center" wrapText="1"/>
    </xf>
    <xf numFmtId="0" fontId="4" fillId="6" borderId="3" xfId="0" applyFont="1" applyFill="1" applyBorder="1" applyAlignment="1">
      <alignment horizontal="center"/>
    </xf>
    <xf numFmtId="2" fontId="4" fillId="7" borderId="4" xfId="0" applyNumberFormat="1" applyFont="1" applyFill="1" applyBorder="1" applyAlignment="1">
      <alignment horizontal="center" vertical="center" wrapText="1"/>
    </xf>
    <xf numFmtId="0" fontId="10" fillId="5" borderId="5" xfId="0" applyFont="1" applyFill="1" applyBorder="1"/>
    <xf numFmtId="2" fontId="4" fillId="7" borderId="17" xfId="0" applyNumberFormat="1" applyFont="1" applyFill="1" applyBorder="1" applyAlignment="1">
      <alignment horizontal="center"/>
    </xf>
    <xf numFmtId="2" fontId="4" fillId="6" borderId="18" xfId="0" applyNumberFormat="1" applyFont="1" applyFill="1" applyBorder="1" applyAlignment="1">
      <alignment horizontal="center"/>
    </xf>
    <xf numFmtId="0" fontId="17" fillId="0" borderId="3" xfId="0" applyFont="1" applyFill="1" applyBorder="1" applyAlignment="1">
      <alignment horizontal="left" vertical="center" wrapText="1" indent="1"/>
    </xf>
    <xf numFmtId="2" fontId="17" fillId="0" borderId="3" xfId="0" applyNumberFormat="1" applyFont="1" applyFill="1" applyBorder="1" applyAlignment="1">
      <alignment horizontal="left" vertical="center" wrapText="1" indent="1"/>
    </xf>
    <xf numFmtId="169" fontId="30" fillId="0" borderId="3" xfId="2" applyNumberFormat="1" applyFont="1" applyFill="1" applyBorder="1" applyAlignment="1">
      <alignment horizontal="center" vertical="center" wrapText="1"/>
    </xf>
    <xf numFmtId="169" fontId="18" fillId="0" borderId="3" xfId="0" applyNumberFormat="1" applyFont="1" applyFill="1" applyBorder="1" applyAlignment="1">
      <alignment horizontal="center" vertical="center"/>
    </xf>
    <xf numFmtId="4" fontId="17" fillId="0" borderId="3" xfId="0" applyNumberFormat="1" applyFont="1" applyFill="1" applyBorder="1" applyAlignment="1">
      <alignment horizontal="center" vertical="center"/>
    </xf>
    <xf numFmtId="0" fontId="3" fillId="6" borderId="3"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2" fontId="10" fillId="5" borderId="20" xfId="0" applyNumberFormat="1" applyFont="1" applyFill="1" applyBorder="1" applyAlignment="1">
      <alignment horizontal="left" vertical="center" wrapText="1" indent="1"/>
    </xf>
    <xf numFmtId="2" fontId="4" fillId="5" borderId="20" xfId="0" applyNumberFormat="1" applyFont="1" applyFill="1" applyBorder="1" applyAlignment="1">
      <alignment horizontal="center" vertical="center" wrapText="1"/>
    </xf>
    <xf numFmtId="2" fontId="4" fillId="5" borderId="20" xfId="0" applyNumberFormat="1" applyFont="1" applyFill="1" applyBorder="1" applyAlignment="1">
      <alignment horizontal="left" vertical="center" wrapText="1" indent="1"/>
    </xf>
    <xf numFmtId="164" fontId="6" fillId="5" borderId="21" xfId="0" applyNumberFormat="1" applyFont="1" applyFill="1" applyBorder="1" applyAlignment="1">
      <alignment horizontal="center" vertical="center" wrapText="1"/>
    </xf>
    <xf numFmtId="0" fontId="5" fillId="6" borderId="0" xfId="0" applyFont="1" applyFill="1"/>
    <xf numFmtId="168" fontId="0" fillId="6" borderId="0" xfId="0" applyNumberFormat="1" applyFill="1"/>
    <xf numFmtId="0" fontId="2" fillId="6" borderId="0" xfId="0" applyFont="1" applyFill="1"/>
    <xf numFmtId="0" fontId="0" fillId="6" borderId="0" xfId="0" applyFill="1" applyAlignment="1">
      <alignment vertical="center"/>
    </xf>
    <xf numFmtId="0" fontId="20" fillId="0" borderId="0" xfId="0" applyFont="1"/>
    <xf numFmtId="0" fontId="20" fillId="0" borderId="0" xfId="0" applyFont="1" applyFill="1" applyAlignment="1">
      <alignment horizontal="center" vertical="center"/>
    </xf>
    <xf numFmtId="0" fontId="20" fillId="0" borderId="0" xfId="0" applyFont="1" applyFill="1" applyAlignment="1">
      <alignment horizontal="left" vertical="center"/>
    </xf>
    <xf numFmtId="0" fontId="20" fillId="0" borderId="0" xfId="0" applyFont="1" applyAlignment="1">
      <alignment horizontal="left" vertical="top"/>
    </xf>
    <xf numFmtId="0" fontId="22" fillId="0" borderId="0" xfId="0" applyFont="1" applyFill="1" applyBorder="1" applyAlignment="1">
      <alignment horizontal="centerContinuous" vertical="center"/>
    </xf>
    <xf numFmtId="0" fontId="24" fillId="0" borderId="3" xfId="0" applyFont="1" applyBorder="1" applyAlignment="1">
      <alignment horizontal="center"/>
    </xf>
    <xf numFmtId="0" fontId="22" fillId="0" borderId="0" xfId="0" applyFont="1" applyFill="1" applyBorder="1" applyAlignment="1">
      <alignment horizontal="center" vertical="center"/>
    </xf>
    <xf numFmtId="10" fontId="20" fillId="2" borderId="22" xfId="3" applyNumberFormat="1" applyFont="1" applyFill="1" applyBorder="1" applyProtection="1">
      <protection locked="0"/>
    </xf>
    <xf numFmtId="10" fontId="14" fillId="3" borderId="23" xfId="0" applyNumberFormat="1" applyFont="1" applyFill="1" applyBorder="1" applyAlignment="1">
      <alignment horizontal="center" vertical="center"/>
    </xf>
    <xf numFmtId="10" fontId="14" fillId="3" borderId="24" xfId="0" applyNumberFormat="1" applyFont="1" applyFill="1" applyBorder="1" applyAlignment="1">
      <alignment horizontal="center" vertical="center"/>
    </xf>
    <xf numFmtId="10" fontId="20" fillId="2" borderId="25" xfId="3" applyNumberFormat="1" applyFont="1" applyFill="1" applyBorder="1" applyProtection="1">
      <protection locked="0"/>
    </xf>
    <xf numFmtId="10" fontId="14" fillId="3" borderId="22" xfId="0" applyNumberFormat="1" applyFont="1" applyFill="1" applyBorder="1" applyAlignment="1">
      <alignment horizontal="center" vertical="center"/>
    </xf>
    <xf numFmtId="10" fontId="14" fillId="3" borderId="26" xfId="0" applyNumberFormat="1" applyFont="1" applyFill="1" applyBorder="1" applyAlignment="1">
      <alignment horizontal="center" vertical="center"/>
    </xf>
    <xf numFmtId="10" fontId="20" fillId="2" borderId="27" xfId="3" applyNumberFormat="1" applyFont="1" applyFill="1" applyBorder="1" applyProtection="1">
      <protection locked="0"/>
    </xf>
    <xf numFmtId="10" fontId="14" fillId="3" borderId="5" xfId="0" applyNumberFormat="1" applyFont="1" applyFill="1" applyBorder="1" applyAlignment="1">
      <alignment horizontal="center" vertical="center"/>
    </xf>
    <xf numFmtId="10" fontId="14" fillId="3" borderId="28" xfId="0" applyNumberFormat="1" applyFont="1" applyFill="1" applyBorder="1" applyAlignment="1">
      <alignment horizontal="center" vertical="center"/>
    </xf>
    <xf numFmtId="10" fontId="20" fillId="0" borderId="25" xfId="3" applyNumberFormat="1" applyFont="1" applyFill="1" applyBorder="1" applyProtection="1"/>
    <xf numFmtId="10" fontId="20" fillId="0" borderId="27" xfId="3" applyNumberFormat="1" applyFont="1" applyFill="1" applyBorder="1" applyAlignment="1" applyProtection="1">
      <alignment horizontal="right"/>
    </xf>
    <xf numFmtId="10" fontId="20" fillId="0" borderId="3" xfId="3" applyNumberFormat="1" applyFont="1" applyFill="1" applyBorder="1"/>
    <xf numFmtId="10" fontId="14" fillId="3" borderId="3" xfId="0" applyNumberFormat="1" applyFont="1" applyFill="1" applyBorder="1" applyAlignment="1">
      <alignment horizontal="center" vertical="center"/>
    </xf>
    <xf numFmtId="10" fontId="21" fillId="0" borderId="3" xfId="3" applyNumberFormat="1" applyFont="1" applyFill="1" applyBorder="1"/>
    <xf numFmtId="0" fontId="26" fillId="0" borderId="0" xfId="0" applyFont="1" applyAlignment="1">
      <alignment vertical="center" wrapText="1"/>
    </xf>
    <xf numFmtId="10" fontId="27" fillId="2" borderId="0" xfId="0" applyNumberFormat="1" applyFont="1" applyFill="1" applyAlignment="1" applyProtection="1">
      <alignment horizontal="left" vertical="center" wrapText="1"/>
      <protection locked="0"/>
    </xf>
    <xf numFmtId="0" fontId="20" fillId="6" borderId="0" xfId="0" applyFont="1" applyFill="1"/>
    <xf numFmtId="0" fontId="24" fillId="6" borderId="13" xfId="0" applyFont="1" applyFill="1" applyBorder="1" applyAlignment="1">
      <alignment horizontal="center"/>
    </xf>
    <xf numFmtId="0" fontId="24" fillId="6" borderId="29" xfId="0" applyFont="1" applyFill="1" applyBorder="1" applyAlignment="1">
      <alignment horizontal="center"/>
    </xf>
    <xf numFmtId="0" fontId="24" fillId="6" borderId="3" xfId="0" applyFont="1" applyFill="1" applyBorder="1" applyAlignment="1">
      <alignment horizontal="center"/>
    </xf>
    <xf numFmtId="0" fontId="20" fillId="6" borderId="30" xfId="0" applyFont="1" applyFill="1" applyBorder="1"/>
    <xf numFmtId="0" fontId="20" fillId="6" borderId="31" xfId="0" applyFont="1" applyFill="1" applyBorder="1"/>
    <xf numFmtId="0" fontId="20" fillId="6" borderId="22" xfId="0" applyFont="1" applyFill="1" applyBorder="1" applyAlignment="1">
      <alignment horizontal="center"/>
    </xf>
    <xf numFmtId="0" fontId="20" fillId="6" borderId="32" xfId="0" applyFont="1" applyFill="1" applyBorder="1"/>
    <xf numFmtId="0" fontId="20" fillId="6" borderId="33" xfId="0" applyFont="1" applyFill="1" applyBorder="1"/>
    <xf numFmtId="0" fontId="20" fillId="6" borderId="25" xfId="0" applyFont="1" applyFill="1" applyBorder="1" applyAlignment="1">
      <alignment horizontal="center"/>
    </xf>
    <xf numFmtId="0" fontId="20" fillId="6" borderId="34" xfId="0" applyFont="1" applyFill="1" applyBorder="1"/>
    <xf numFmtId="0" fontId="20" fillId="6" borderId="35" xfId="0" applyFont="1" applyFill="1" applyBorder="1"/>
    <xf numFmtId="0" fontId="20" fillId="6" borderId="36" xfId="0" applyFont="1" applyFill="1" applyBorder="1"/>
    <xf numFmtId="0" fontId="20" fillId="6" borderId="37" xfId="0" applyFont="1" applyFill="1" applyBorder="1"/>
    <xf numFmtId="0" fontId="20" fillId="6" borderId="38" xfId="0" applyFont="1" applyFill="1" applyBorder="1" applyAlignment="1">
      <alignment horizontal="center"/>
    </xf>
    <xf numFmtId="0" fontId="20" fillId="6" borderId="39" xfId="0" applyFont="1" applyFill="1" applyBorder="1"/>
    <xf numFmtId="0" fontId="20" fillId="6" borderId="40" xfId="0" applyFont="1" applyFill="1" applyBorder="1"/>
    <xf numFmtId="0" fontId="20" fillId="6" borderId="0" xfId="0" applyFont="1" applyFill="1" applyBorder="1"/>
    <xf numFmtId="0" fontId="20" fillId="6" borderId="41" xfId="0" applyFont="1" applyFill="1" applyBorder="1"/>
    <xf numFmtId="0" fontId="20" fillId="6" borderId="29" xfId="0" applyFont="1" applyFill="1" applyBorder="1"/>
    <xf numFmtId="0" fontId="21" fillId="6" borderId="13" xfId="0" applyFont="1" applyFill="1" applyBorder="1"/>
    <xf numFmtId="0" fontId="21" fillId="6" borderId="29" xfId="0" applyFont="1" applyFill="1" applyBorder="1"/>
    <xf numFmtId="0" fontId="20" fillId="6" borderId="0" xfId="0" applyFont="1" applyFill="1" applyAlignment="1">
      <alignment horizontal="center"/>
    </xf>
    <xf numFmtId="0" fontId="20" fillId="6" borderId="0" xfId="0" applyFont="1" applyFill="1" applyAlignment="1">
      <alignment horizontal="center" vertical="center"/>
    </xf>
    <xf numFmtId="0" fontId="21" fillId="6" borderId="0" xfId="0" applyFont="1" applyFill="1" applyAlignment="1">
      <alignment vertical="center"/>
    </xf>
    <xf numFmtId="0" fontId="21" fillId="6" borderId="5" xfId="0" applyFont="1" applyFill="1" applyBorder="1" applyAlignment="1">
      <alignment horizontal="center" vertical="center"/>
    </xf>
    <xf numFmtId="0" fontId="22" fillId="6" borderId="39" xfId="0" applyNumberFormat="1" applyFont="1" applyFill="1" applyBorder="1" applyAlignment="1">
      <alignment horizontal="left" vertical="center"/>
    </xf>
    <xf numFmtId="0" fontId="23" fillId="6" borderId="42" xfId="0" applyNumberFormat="1" applyFont="1" applyFill="1" applyBorder="1" applyAlignment="1">
      <alignment horizontal="left" vertical="center"/>
    </xf>
    <xf numFmtId="0" fontId="22" fillId="6" borderId="0" xfId="0" applyNumberFormat="1" applyFont="1" applyFill="1" applyAlignment="1">
      <alignment horizontal="left" vertical="center"/>
    </xf>
    <xf numFmtId="0" fontId="22" fillId="6" borderId="0" xfId="0" applyNumberFormat="1" applyFont="1" applyFill="1" applyAlignment="1">
      <alignment horizontal="left" vertical="center" wrapText="1"/>
    </xf>
    <xf numFmtId="0" fontId="22" fillId="6" borderId="0" xfId="0" applyNumberFormat="1" applyFont="1" applyFill="1" applyAlignment="1" applyProtection="1">
      <alignment horizontal="left" vertical="center" wrapText="1"/>
      <protection hidden="1"/>
    </xf>
    <xf numFmtId="0" fontId="22" fillId="6" borderId="0" xfId="0" applyNumberFormat="1" applyFont="1" applyFill="1" applyAlignment="1" applyProtection="1">
      <alignment horizontal="left" vertical="center"/>
    </xf>
    <xf numFmtId="0" fontId="22" fillId="6" borderId="38" xfId="0" applyNumberFormat="1" applyFont="1" applyFill="1" applyBorder="1" applyAlignment="1">
      <alignment horizontal="left" vertical="center"/>
    </xf>
    <xf numFmtId="0" fontId="23" fillId="6" borderId="5" xfId="0" applyNumberFormat="1" applyFont="1" applyFill="1" applyBorder="1" applyAlignment="1">
      <alignment horizontal="left" vertical="center"/>
    </xf>
    <xf numFmtId="0" fontId="20" fillId="6" borderId="0" xfId="0" applyFont="1" applyFill="1" applyAlignment="1">
      <alignment horizontal="left" vertical="center"/>
    </xf>
    <xf numFmtId="0" fontId="22" fillId="6" borderId="0" xfId="0" applyFont="1" applyFill="1" applyAlignment="1">
      <alignment horizontal="center"/>
    </xf>
    <xf numFmtId="0" fontId="25" fillId="6" borderId="0" xfId="0" applyFont="1" applyFill="1" applyAlignment="1">
      <alignment horizontal="center"/>
    </xf>
    <xf numFmtId="0" fontId="20" fillId="6" borderId="0" xfId="0" applyFont="1" applyFill="1" applyAlignment="1" applyProtection="1">
      <alignment horizontal="center" vertical="center"/>
    </xf>
    <xf numFmtId="0" fontId="27" fillId="6" borderId="0" xfId="0" applyFont="1" applyFill="1" applyAlignment="1" applyProtection="1">
      <alignment horizontal="right" vertical="center" wrapText="1"/>
    </xf>
    <xf numFmtId="0" fontId="29" fillId="6" borderId="0" xfId="0" applyFont="1" applyFill="1" applyAlignment="1" applyProtection="1">
      <alignment horizontal="right" vertical="center" wrapText="1"/>
    </xf>
    <xf numFmtId="10" fontId="27" fillId="6" borderId="0" xfId="0" applyNumberFormat="1" applyFont="1" applyFill="1" applyAlignment="1" applyProtection="1">
      <alignment horizontal="left" vertical="center" wrapText="1"/>
    </xf>
    <xf numFmtId="0" fontId="26" fillId="6" borderId="0" xfId="0" applyFont="1" applyFill="1" applyAlignment="1" applyProtection="1">
      <alignment vertical="center" wrapText="1"/>
    </xf>
    <xf numFmtId="170" fontId="0" fillId="6" borderId="0" xfId="0" applyNumberFormat="1" applyFill="1"/>
    <xf numFmtId="171" fontId="3" fillId="0" borderId="3" xfId="0" applyNumberFormat="1" applyFont="1" applyBorder="1"/>
    <xf numFmtId="0" fontId="8" fillId="6" borderId="0" xfId="0" applyFont="1" applyFill="1" applyAlignment="1">
      <alignment vertical="center"/>
    </xf>
    <xf numFmtId="0" fontId="9" fillId="5" borderId="4" xfId="0" applyFont="1" applyFill="1" applyBorder="1" applyAlignment="1">
      <alignment horizontal="center" vertical="center" wrapText="1"/>
    </xf>
    <xf numFmtId="0" fontId="9" fillId="6" borderId="13" xfId="0" applyFont="1" applyFill="1" applyBorder="1" applyAlignment="1">
      <alignment vertical="center"/>
    </xf>
    <xf numFmtId="0" fontId="9" fillId="6" borderId="29" xfId="0" applyFont="1" applyFill="1" applyBorder="1" applyAlignment="1">
      <alignment vertical="center"/>
    </xf>
    <xf numFmtId="0" fontId="9" fillId="6" borderId="29" xfId="0" applyNumberFormat="1" applyFont="1" applyFill="1" applyBorder="1" applyAlignment="1">
      <alignment horizontal="left" vertical="center"/>
    </xf>
    <xf numFmtId="0" fontId="9" fillId="6" borderId="29" xfId="0" applyFont="1" applyFill="1" applyBorder="1" applyAlignment="1">
      <alignment horizontal="center" vertical="center"/>
    </xf>
    <xf numFmtId="0" fontId="9" fillId="9" borderId="5" xfId="0" applyFont="1" applyFill="1" applyBorder="1" applyAlignment="1">
      <alignment horizontal="center" vertical="center" wrapText="1"/>
    </xf>
    <xf numFmtId="0" fontId="9" fillId="9" borderId="5" xfId="0" applyNumberFormat="1" applyFont="1" applyFill="1" applyBorder="1" applyAlignment="1">
      <alignment horizontal="left" vertical="center" wrapText="1"/>
    </xf>
    <xf numFmtId="2" fontId="9" fillId="9" borderId="5" xfId="0" applyNumberFormat="1" applyFont="1" applyFill="1" applyBorder="1" applyAlignment="1">
      <alignment horizontal="center" vertical="center" wrapText="1"/>
    </xf>
    <xf numFmtId="2" fontId="9" fillId="9" borderId="5" xfId="0" applyNumberFormat="1" applyFont="1" applyFill="1" applyBorder="1" applyAlignment="1">
      <alignment horizontal="left" vertical="center" wrapText="1"/>
    </xf>
    <xf numFmtId="0" fontId="8" fillId="6"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6" borderId="3" xfId="0" applyNumberFormat="1" applyFont="1" applyFill="1" applyBorder="1" applyAlignment="1">
      <alignment horizontal="left" vertical="center" wrapText="1"/>
    </xf>
    <xf numFmtId="2" fontId="8" fillId="6" borderId="3" xfId="0" applyNumberFormat="1" applyFont="1" applyFill="1" applyBorder="1" applyAlignment="1">
      <alignment horizontal="center" vertical="center" wrapText="1"/>
    </xf>
    <xf numFmtId="167" fontId="8" fillId="6" borderId="3" xfId="0" applyNumberFormat="1"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3" xfId="0" applyNumberFormat="1" applyFont="1" applyFill="1" applyBorder="1" applyAlignment="1">
      <alignment horizontal="left" vertical="center" wrapText="1"/>
    </xf>
    <xf numFmtId="2" fontId="9" fillId="9" borderId="3" xfId="0" applyNumberFormat="1" applyFont="1" applyFill="1" applyBorder="1" applyAlignment="1">
      <alignment horizontal="center" vertical="center" wrapText="1"/>
    </xf>
    <xf numFmtId="2" fontId="9" fillId="9" borderId="3" xfId="0" applyNumberFormat="1" applyFont="1" applyFill="1" applyBorder="1" applyAlignment="1">
      <alignment horizontal="left" vertical="center" wrapText="1"/>
    </xf>
    <xf numFmtId="0" fontId="8" fillId="6" borderId="0" xfId="0" applyFont="1" applyFill="1" applyAlignment="1">
      <alignment horizontal="left" vertical="center"/>
    </xf>
    <xf numFmtId="0" fontId="8" fillId="6" borderId="0" xfId="0" applyFont="1" applyFill="1" applyAlignment="1">
      <alignment horizontal="center" vertical="center"/>
    </xf>
    <xf numFmtId="169" fontId="9" fillId="9" borderId="3" xfId="0" applyNumberFormat="1"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5" borderId="5" xfId="0" applyFont="1" applyFill="1" applyBorder="1" applyAlignment="1">
      <alignment horizontal="center" vertical="center" wrapText="1"/>
    </xf>
    <xf numFmtId="168" fontId="3" fillId="5" borderId="44" xfId="0" applyNumberFormat="1" applyFont="1" applyFill="1" applyBorder="1" applyAlignment="1">
      <alignment horizontal="center" vertical="center" wrapText="1"/>
    </xf>
    <xf numFmtId="0" fontId="9" fillId="6" borderId="0" xfId="0" applyFont="1" applyFill="1" applyBorder="1"/>
    <xf numFmtId="0" fontId="3" fillId="6" borderId="0" xfId="0" applyFont="1" applyFill="1" applyBorder="1" applyAlignment="1">
      <alignment horizontal="center"/>
    </xf>
    <xf numFmtId="39" fontId="3" fillId="6" borderId="0" xfId="0" applyNumberFormat="1" applyFont="1" applyFill="1" applyBorder="1" applyAlignment="1">
      <alignment horizontal="right"/>
    </xf>
    <xf numFmtId="39" fontId="3" fillId="6" borderId="0" xfId="0" applyNumberFormat="1" applyFont="1" applyFill="1" applyBorder="1" applyAlignment="1"/>
    <xf numFmtId="0" fontId="4" fillId="6" borderId="0" xfId="0" applyFont="1" applyFill="1" applyBorder="1" applyAlignment="1">
      <alignment horizontal="right"/>
    </xf>
    <xf numFmtId="0" fontId="9" fillId="6" borderId="1" xfId="0" applyFont="1" applyFill="1" applyBorder="1"/>
    <xf numFmtId="39" fontId="3" fillId="6" borderId="2" xfId="0" applyNumberFormat="1" applyFont="1" applyFill="1" applyBorder="1" applyAlignment="1">
      <alignment horizontal="right"/>
    </xf>
    <xf numFmtId="39" fontId="31" fillId="6" borderId="2" xfId="0" applyNumberFormat="1" applyFont="1" applyFill="1" applyBorder="1" applyAlignment="1">
      <alignment horizontal="right"/>
    </xf>
    <xf numFmtId="14" fontId="3" fillId="6" borderId="2" xfId="0" applyNumberFormat="1" applyFont="1" applyFill="1" applyBorder="1" applyAlignment="1">
      <alignment horizontal="right"/>
    </xf>
    <xf numFmtId="0" fontId="4" fillId="6" borderId="2" xfId="0" applyFont="1" applyFill="1" applyBorder="1" applyAlignment="1">
      <alignment horizontal="right"/>
    </xf>
    <xf numFmtId="0" fontId="0" fillId="6" borderId="45" xfId="0" applyFill="1" applyBorder="1" applyAlignment="1"/>
    <xf numFmtId="0" fontId="0" fillId="6" borderId="46" xfId="0" applyFill="1" applyBorder="1" applyAlignment="1"/>
    <xf numFmtId="0" fontId="4" fillId="6" borderId="46" xfId="0" applyFont="1" applyFill="1" applyBorder="1" applyAlignment="1">
      <alignment horizontal="right"/>
    </xf>
    <xf numFmtId="0" fontId="4" fillId="6" borderId="47" xfId="0" applyFont="1" applyFill="1" applyBorder="1" applyAlignment="1">
      <alignment horizontal="right"/>
    </xf>
    <xf numFmtId="10" fontId="0" fillId="6" borderId="0" xfId="0" applyNumberFormat="1" applyFill="1"/>
    <xf numFmtId="0" fontId="0" fillId="6" borderId="0" xfId="0" applyFill="1" applyAlignment="1">
      <alignment horizontal="right"/>
    </xf>
    <xf numFmtId="168" fontId="0" fillId="6" borderId="0" xfId="0" applyNumberFormat="1" applyFill="1" applyAlignment="1">
      <alignment horizontal="right"/>
    </xf>
    <xf numFmtId="0" fontId="2" fillId="6" borderId="0" xfId="0" applyFont="1" applyFill="1" applyAlignment="1">
      <alignment horizontal="right"/>
    </xf>
    <xf numFmtId="0" fontId="2" fillId="6" borderId="0" xfId="0" applyFont="1" applyFill="1" applyAlignment="1">
      <alignment horizontal="right" vertical="center"/>
    </xf>
    <xf numFmtId="0" fontId="9" fillId="6" borderId="0" xfId="0" applyFont="1" applyFill="1" applyBorder="1" applyAlignment="1">
      <alignment horizontal="left"/>
    </xf>
    <xf numFmtId="0" fontId="0" fillId="6" borderId="0" xfId="0" applyFill="1" applyAlignment="1">
      <alignment horizontal="left"/>
    </xf>
    <xf numFmtId="0" fontId="0" fillId="6" borderId="46" xfId="0" applyFill="1" applyBorder="1" applyAlignment="1">
      <alignment horizontal="left"/>
    </xf>
    <xf numFmtId="0" fontId="3" fillId="0" borderId="3" xfId="0" applyFont="1" applyBorder="1" applyAlignment="1">
      <alignment horizontal="left"/>
    </xf>
    <xf numFmtId="0" fontId="4" fillId="6" borderId="18" xfId="0" applyFont="1" applyFill="1" applyBorder="1" applyAlignment="1">
      <alignment horizontal="center" vertical="center" wrapText="1"/>
    </xf>
    <xf numFmtId="0" fontId="9" fillId="5" borderId="3" xfId="0" applyFont="1" applyFill="1" applyBorder="1"/>
    <xf numFmtId="0" fontId="3" fillId="5" borderId="3" xfId="0" applyFont="1" applyFill="1" applyBorder="1" applyAlignment="1">
      <alignment horizontal="center"/>
    </xf>
    <xf numFmtId="39" fontId="3" fillId="5" borderId="3" xfId="0" applyNumberFormat="1" applyFont="1" applyFill="1" applyBorder="1" applyAlignment="1">
      <alignment horizontal="right"/>
    </xf>
    <xf numFmtId="0" fontId="33" fillId="5" borderId="3" xfId="0" applyFont="1" applyFill="1" applyBorder="1"/>
    <xf numFmtId="39" fontId="31" fillId="5" borderId="3" xfId="0" applyNumberFormat="1" applyFont="1" applyFill="1" applyBorder="1" applyAlignment="1">
      <alignment horizontal="right"/>
    </xf>
    <xf numFmtId="14" fontId="3" fillId="5" borderId="3" xfId="0" applyNumberFormat="1" applyFont="1" applyFill="1" applyBorder="1" applyAlignment="1">
      <alignment horizontal="right"/>
    </xf>
    <xf numFmtId="0" fontId="0" fillId="5" borderId="3" xfId="0" applyFill="1" applyBorder="1" applyAlignment="1"/>
    <xf numFmtId="0" fontId="19" fillId="5" borderId="3" xfId="0" applyFont="1" applyFill="1" applyBorder="1" applyAlignment="1">
      <alignment horizontal="center"/>
    </xf>
    <xf numFmtId="0" fontId="4" fillId="5" borderId="3" xfId="0" applyFont="1" applyFill="1" applyBorder="1" applyAlignment="1">
      <alignment horizontal="right"/>
    </xf>
    <xf numFmtId="168" fontId="3" fillId="5" borderId="3" xfId="0" applyNumberFormat="1" applyFont="1" applyFill="1" applyBorder="1" applyAlignment="1">
      <alignment horizontal="center" vertical="center" wrapText="1"/>
    </xf>
    <xf numFmtId="0" fontId="3" fillId="0" borderId="54" xfId="0" applyFont="1" applyBorder="1"/>
    <xf numFmtId="0" fontId="3" fillId="0" borderId="14" xfId="0" applyFont="1" applyBorder="1"/>
    <xf numFmtId="0" fontId="3" fillId="0" borderId="4" xfId="0" applyFont="1" applyBorder="1"/>
    <xf numFmtId="0" fontId="3" fillId="0" borderId="52" xfId="0" applyFont="1" applyBorder="1" applyAlignment="1">
      <alignment horizontal="center"/>
    </xf>
    <xf numFmtId="168" fontId="3" fillId="0" borderId="15" xfId="0" applyNumberFormat="1" applyFont="1" applyBorder="1"/>
    <xf numFmtId="0" fontId="4" fillId="5" borderId="55" xfId="0" applyFont="1" applyFill="1" applyBorder="1" applyAlignment="1">
      <alignment horizontal="center" vertical="center" wrapText="1"/>
    </xf>
    <xf numFmtId="0" fontId="10" fillId="5" borderId="9" xfId="0" applyFont="1" applyFill="1" applyBorder="1" applyAlignment="1">
      <alignment horizontal="center" vertical="center" wrapText="1"/>
    </xf>
    <xf numFmtId="2" fontId="3" fillId="5" borderId="9" xfId="0" applyNumberFormat="1" applyFont="1" applyFill="1" applyBorder="1" applyAlignment="1">
      <alignment horizontal="left" vertical="center" wrapText="1" indent="1"/>
    </xf>
    <xf numFmtId="2" fontId="4" fillId="5" borderId="9" xfId="0" applyNumberFormat="1" applyFont="1" applyFill="1" applyBorder="1" applyAlignment="1">
      <alignment horizontal="center" vertical="center" wrapText="1"/>
    </xf>
    <xf numFmtId="2" fontId="4" fillId="5" borderId="9" xfId="0" applyNumberFormat="1" applyFont="1" applyFill="1" applyBorder="1" applyAlignment="1">
      <alignment horizontal="left" vertical="center" wrapText="1" indent="1"/>
    </xf>
    <xf numFmtId="0" fontId="4" fillId="5" borderId="9" xfId="0" applyFont="1" applyFill="1" applyBorder="1" applyAlignment="1">
      <alignment horizontal="center" vertical="center" wrapText="1"/>
    </xf>
    <xf numFmtId="168" fontId="4" fillId="5" borderId="10"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3" xfId="0" applyFont="1" applyFill="1" applyBorder="1" applyAlignment="1">
      <alignment horizontal="center" vertical="center" wrapText="1"/>
    </xf>
    <xf numFmtId="2" fontId="3" fillId="9" borderId="3" xfId="0" applyNumberFormat="1" applyFont="1" applyFill="1" applyBorder="1" applyAlignment="1">
      <alignment horizontal="left" vertical="center" wrapText="1" indent="1"/>
    </xf>
    <xf numFmtId="2" fontId="4" fillId="9" borderId="3" xfId="0" applyNumberFormat="1" applyFont="1" applyFill="1" applyBorder="1" applyAlignment="1">
      <alignment horizontal="left" vertical="center" wrapText="1" indent="1"/>
    </xf>
    <xf numFmtId="168" fontId="4" fillId="9" borderId="3" xfId="0" applyNumberFormat="1" applyFont="1" applyFill="1" applyBorder="1" applyAlignment="1">
      <alignment horizontal="center" vertical="center" wrapText="1"/>
    </xf>
    <xf numFmtId="168" fontId="4" fillId="9" borderId="11" xfId="0" applyNumberFormat="1" applyFont="1" applyFill="1" applyBorder="1" applyAlignment="1">
      <alignment horizontal="center" vertical="center" wrapText="1"/>
    </xf>
    <xf numFmtId="168" fontId="0" fillId="0" borderId="0" xfId="0" applyNumberFormat="1"/>
    <xf numFmtId="0" fontId="10" fillId="5" borderId="3" xfId="0" applyFont="1" applyFill="1" applyBorder="1" applyAlignment="1">
      <alignment horizontal="center" vertical="center" wrapText="1"/>
    </xf>
    <xf numFmtId="2" fontId="3" fillId="5" borderId="3" xfId="0" applyNumberFormat="1" applyFont="1" applyFill="1" applyBorder="1" applyAlignment="1">
      <alignment horizontal="right" vertical="center" wrapText="1" indent="1"/>
    </xf>
    <xf numFmtId="2" fontId="4" fillId="5" borderId="3" xfId="0" applyNumberFormat="1" applyFont="1" applyFill="1" applyBorder="1" applyAlignment="1">
      <alignment vertical="center" wrapText="1"/>
    </xf>
    <xf numFmtId="0" fontId="0" fillId="6" borderId="16" xfId="0" applyFill="1" applyBorder="1"/>
    <xf numFmtId="0" fontId="4" fillId="6" borderId="56" xfId="0" applyFont="1" applyFill="1" applyBorder="1" applyAlignment="1">
      <alignment horizontal="center" vertical="center" wrapText="1"/>
    </xf>
    <xf numFmtId="2" fontId="4" fillId="6" borderId="18" xfId="0" applyNumberFormat="1" applyFont="1" applyFill="1" applyBorder="1" applyAlignment="1">
      <alignment horizontal="center" vertical="center" wrapText="1"/>
    </xf>
    <xf numFmtId="2" fontId="4" fillId="5" borderId="3" xfId="0" applyNumberFormat="1" applyFont="1" applyFill="1" applyBorder="1" applyAlignment="1">
      <alignment horizontal="left" vertical="center" wrapText="1"/>
    </xf>
    <xf numFmtId="0" fontId="17" fillId="5" borderId="3" xfId="2" applyFont="1" applyFill="1" applyBorder="1" applyAlignment="1">
      <alignment horizontal="left" vertical="center" wrapText="1"/>
    </xf>
    <xf numFmtId="0" fontId="17" fillId="5" borderId="3" xfId="2" applyFont="1" applyFill="1" applyBorder="1" applyAlignment="1">
      <alignment horizontal="center" vertical="center" wrapText="1"/>
    </xf>
    <xf numFmtId="0" fontId="4" fillId="6" borderId="3" xfId="1" applyFont="1" applyFill="1" applyBorder="1" applyAlignment="1">
      <alignment horizontal="left" vertical="center" wrapText="1" indent="1"/>
    </xf>
    <xf numFmtId="0" fontId="4" fillId="5" borderId="3" xfId="1" applyFont="1" applyFill="1" applyBorder="1" applyAlignment="1">
      <alignment horizontal="left" vertical="center" wrapText="1" indent="1"/>
    </xf>
    <xf numFmtId="0" fontId="10" fillId="6" borderId="3" xfId="0" applyFont="1" applyFill="1" applyBorder="1" applyAlignment="1">
      <alignment horizontal="center" vertical="center" wrapText="1"/>
    </xf>
    <xf numFmtId="2" fontId="4" fillId="5" borderId="11" xfId="0" applyNumberFormat="1" applyFont="1" applyFill="1" applyBorder="1" applyAlignment="1">
      <alignment horizontal="center" vertical="center" wrapText="1"/>
    </xf>
    <xf numFmtId="166" fontId="4" fillId="5" borderId="3" xfId="0" applyNumberFormat="1" applyFont="1" applyFill="1" applyBorder="1" applyAlignment="1">
      <alignment horizontal="center" vertical="center" wrapText="1"/>
    </xf>
    <xf numFmtId="168" fontId="4" fillId="5" borderId="3" xfId="0" applyNumberFormat="1" applyFont="1" applyFill="1" applyBorder="1" applyAlignment="1">
      <alignment horizontal="center" vertical="center" wrapText="1"/>
    </xf>
    <xf numFmtId="169" fontId="30" fillId="5" borderId="3" xfId="2" applyNumberFormat="1" applyFont="1" applyFill="1" applyBorder="1" applyAlignment="1">
      <alignment horizontal="center" vertical="center" wrapText="1"/>
    </xf>
    <xf numFmtId="0" fontId="17" fillId="5" borderId="3" xfId="2" applyFont="1" applyFill="1" applyBorder="1" applyAlignment="1">
      <alignment horizontal="left" vertical="center" wrapText="1" indent="1"/>
    </xf>
    <xf numFmtId="4" fontId="17" fillId="5" borderId="3" xfId="2" applyNumberFormat="1" applyFont="1" applyFill="1" applyBorder="1" applyAlignment="1">
      <alignment horizontal="center" vertical="center" wrapText="1"/>
    </xf>
    <xf numFmtId="0" fontId="3" fillId="6" borderId="18" xfId="0" applyFont="1" applyFill="1" applyBorder="1" applyAlignment="1">
      <alignment vertical="center"/>
    </xf>
    <xf numFmtId="0" fontId="0" fillId="0" borderId="0" xfId="0" applyAlignment="1"/>
    <xf numFmtId="0" fontId="2" fillId="0" borderId="0" xfId="0" applyFont="1" applyAlignment="1"/>
    <xf numFmtId="0" fontId="3" fillId="6" borderId="0" xfId="0" applyFont="1" applyFill="1" applyBorder="1" applyAlignment="1">
      <alignment vertical="center"/>
    </xf>
    <xf numFmtId="0" fontId="2" fillId="6" borderId="3" xfId="0" applyFont="1" applyFill="1" applyBorder="1" applyAlignment="1">
      <alignment horizontal="center" vertical="center" wrapText="1"/>
    </xf>
    <xf numFmtId="0" fontId="3" fillId="9" borderId="16" xfId="0" applyFont="1" applyFill="1" applyBorder="1" applyAlignment="1">
      <alignment horizontal="center" vertical="center" wrapText="1"/>
    </xf>
    <xf numFmtId="168" fontId="0" fillId="5" borderId="11" xfId="0" applyNumberFormat="1" applyFill="1" applyBorder="1"/>
    <xf numFmtId="0" fontId="3" fillId="6" borderId="0" xfId="0" applyFont="1" applyFill="1" applyAlignment="1">
      <alignment horizontal="center" vertical="center"/>
    </xf>
    <xf numFmtId="164" fontId="3" fillId="5" borderId="11" xfId="0" applyNumberFormat="1" applyFont="1" applyFill="1" applyBorder="1" applyAlignment="1">
      <alignment horizontal="center" vertical="center" wrapText="1"/>
    </xf>
    <xf numFmtId="169" fontId="17" fillId="6" borderId="3" xfId="0" applyNumberFormat="1" applyFont="1" applyFill="1" applyBorder="1" applyAlignment="1">
      <alignment horizontal="center" vertical="center"/>
    </xf>
    <xf numFmtId="0" fontId="17" fillId="6" borderId="3" xfId="0" applyFont="1" applyFill="1" applyBorder="1" applyAlignment="1">
      <alignment horizontal="left" vertical="center" wrapText="1" indent="1"/>
    </xf>
    <xf numFmtId="0" fontId="17" fillId="6" borderId="3" xfId="0" applyFont="1" applyFill="1" applyBorder="1" applyAlignment="1">
      <alignment horizontal="center" vertical="center" wrapText="1"/>
    </xf>
    <xf numFmtId="2" fontId="17" fillId="6" borderId="3" xfId="0" applyNumberFormat="1" applyFont="1" applyFill="1" applyBorder="1" applyAlignment="1">
      <alignment horizontal="left" vertical="center" wrapText="1" indent="1"/>
    </xf>
    <xf numFmtId="4" fontId="18" fillId="6" borderId="3" xfId="0" applyNumberFormat="1" applyFont="1" applyFill="1" applyBorder="1" applyAlignment="1">
      <alignment horizontal="center" vertical="center" wrapText="1"/>
    </xf>
    <xf numFmtId="169" fontId="17" fillId="6" borderId="16" xfId="0" applyNumberFormat="1" applyFont="1" applyFill="1" applyBorder="1" applyAlignment="1">
      <alignment horizontal="center" vertical="center"/>
    </xf>
    <xf numFmtId="0" fontId="4" fillId="6" borderId="0" xfId="0" applyFont="1" applyFill="1" applyBorder="1" applyAlignment="1">
      <alignment horizontal="center" vertical="center" wrapText="1"/>
    </xf>
    <xf numFmtId="0" fontId="3" fillId="6" borderId="0" xfId="0" applyFont="1" applyFill="1" applyAlignment="1">
      <alignment horizontal="center" vertical="center" wrapText="1"/>
    </xf>
    <xf numFmtId="0" fontId="3" fillId="5" borderId="18" xfId="0" applyFont="1" applyFill="1" applyBorder="1" applyAlignment="1">
      <alignment horizontal="center" vertical="center" wrapText="1"/>
    </xf>
    <xf numFmtId="0" fontId="3" fillId="6" borderId="0" xfId="0" applyFont="1" applyFill="1" applyBorder="1" applyAlignment="1">
      <alignment horizontal="center" vertical="center" wrapText="1"/>
    </xf>
    <xf numFmtId="2" fontId="17" fillId="6" borderId="3" xfId="0" applyNumberFormat="1" applyFont="1" applyFill="1" applyBorder="1" applyAlignment="1">
      <alignment horizontal="center" vertical="center" wrapText="1"/>
    </xf>
    <xf numFmtId="169" fontId="4" fillId="6" borderId="3" xfId="0" applyNumberFormat="1" applyFont="1" applyFill="1" applyBorder="1" applyAlignment="1">
      <alignment horizontal="center" vertical="center" wrapText="1"/>
    </xf>
    <xf numFmtId="166" fontId="4" fillId="6" borderId="3" xfId="0" applyNumberFormat="1"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18" xfId="0" applyFont="1" applyFill="1" applyBorder="1" applyAlignment="1">
      <alignment horizontal="center" vertical="center"/>
    </xf>
    <xf numFmtId="0" fontId="17" fillId="5" borderId="3" xfId="2" applyFont="1" applyFill="1" applyBorder="1" applyAlignment="1">
      <alignment horizontal="center" wrapText="1"/>
    </xf>
    <xf numFmtId="0" fontId="30" fillId="6" borderId="16" xfId="0" applyFont="1" applyFill="1" applyBorder="1" applyAlignment="1">
      <alignment horizontal="center" vertical="center" wrapText="1"/>
    </xf>
    <xf numFmtId="0" fontId="0" fillId="6" borderId="0" xfId="0" applyFill="1" applyAlignment="1">
      <alignment vertical="center" wrapText="1"/>
    </xf>
    <xf numFmtId="0" fontId="4" fillId="0" borderId="0" xfId="0" applyFont="1" applyAlignment="1">
      <alignment horizontal="center"/>
    </xf>
    <xf numFmtId="0" fontId="30" fillId="5" borderId="16" xfId="0" applyFont="1" applyFill="1" applyBorder="1" applyAlignment="1">
      <alignment horizontal="center" vertical="center" wrapText="1"/>
    </xf>
    <xf numFmtId="169" fontId="18" fillId="5" borderId="3" xfId="0" applyNumberFormat="1" applyFont="1" applyFill="1" applyBorder="1" applyAlignment="1">
      <alignment horizontal="center" vertical="center"/>
    </xf>
    <xf numFmtId="0" fontId="17" fillId="5" borderId="3" xfId="0" applyFont="1" applyFill="1" applyBorder="1" applyAlignment="1">
      <alignment horizontal="left" vertical="center" wrapText="1" indent="1"/>
    </xf>
    <xf numFmtId="2" fontId="17" fillId="5" borderId="3" xfId="0" applyNumberFormat="1" applyFont="1" applyFill="1" applyBorder="1" applyAlignment="1">
      <alignment horizontal="left" vertical="center" wrapText="1" indent="1"/>
    </xf>
    <xf numFmtId="4" fontId="17" fillId="5" borderId="3" xfId="0" applyNumberFormat="1" applyFont="1" applyFill="1" applyBorder="1" applyAlignment="1">
      <alignment horizontal="center" vertical="center"/>
    </xf>
    <xf numFmtId="0" fontId="0" fillId="0" borderId="0" xfId="0" applyBorder="1"/>
    <xf numFmtId="0" fontId="0" fillId="0" borderId="0" xfId="0" applyBorder="1" applyAlignment="1">
      <alignment horizontal="center"/>
    </xf>
    <xf numFmtId="168" fontId="0" fillId="0" borderId="0" xfId="0" applyNumberFormat="1" applyBorder="1"/>
    <xf numFmtId="0" fontId="0" fillId="0" borderId="0" xfId="0" applyAlignment="1">
      <alignment horizontal="center"/>
    </xf>
    <xf numFmtId="0" fontId="0" fillId="0" borderId="0" xfId="0" applyAlignment="1">
      <alignment vertical="center"/>
    </xf>
    <xf numFmtId="0" fontId="2" fillId="0" borderId="3" xfId="0" applyFont="1" applyBorder="1" applyAlignment="1">
      <alignment vertical="center"/>
    </xf>
    <xf numFmtId="2" fontId="4" fillId="6" borderId="3" xfId="0" applyNumberFormat="1" applyFont="1" applyFill="1" applyBorder="1" applyAlignment="1">
      <alignment horizontal="left" vertical="center" wrapText="1"/>
    </xf>
    <xf numFmtId="0" fontId="0" fillId="0" borderId="3" xfId="0" applyBorder="1" applyAlignment="1">
      <alignment vertical="center"/>
    </xf>
    <xf numFmtId="0" fontId="2" fillId="0" borderId="3" xfId="0" applyFont="1" applyFill="1" applyBorder="1" applyAlignment="1">
      <alignment vertical="center"/>
    </xf>
    <xf numFmtId="0" fontId="2" fillId="6" borderId="3" xfId="0" applyFont="1" applyFill="1" applyBorder="1" applyAlignment="1">
      <alignment vertical="center"/>
    </xf>
    <xf numFmtId="0" fontId="10" fillId="9" borderId="3" xfId="0" applyFont="1" applyFill="1" applyBorder="1" applyAlignment="1">
      <alignment vertical="center"/>
    </xf>
    <xf numFmtId="0" fontId="10" fillId="9" borderId="3" xfId="0" applyFont="1" applyFill="1" applyBorder="1" applyAlignment="1">
      <alignment horizontal="center" vertical="center"/>
    </xf>
    <xf numFmtId="0" fontId="0" fillId="0" borderId="0" xfId="0" applyAlignment="1">
      <alignment horizontal="center" vertical="center"/>
    </xf>
    <xf numFmtId="17" fontId="0" fillId="0" borderId="3" xfId="0" applyNumberFormat="1" applyBorder="1" applyAlignment="1">
      <alignment horizontal="center" vertical="center"/>
    </xf>
    <xf numFmtId="0" fontId="3" fillId="6" borderId="0" xfId="0" applyFont="1" applyFill="1" applyBorder="1" applyAlignment="1">
      <alignment horizontal="center" vertical="center"/>
    </xf>
    <xf numFmtId="0" fontId="19" fillId="6" borderId="46" xfId="0" applyFont="1" applyFill="1" applyBorder="1" applyAlignment="1">
      <alignment horizontal="center" vertical="center"/>
    </xf>
    <xf numFmtId="0" fontId="3" fillId="0" borderId="3" xfId="0" applyFont="1" applyBorder="1" applyAlignment="1">
      <alignment horizontal="center" vertical="center"/>
    </xf>
    <xf numFmtId="0" fontId="0" fillId="6" borderId="0" xfId="0" applyFill="1" applyAlignment="1">
      <alignment horizontal="center" vertical="center"/>
    </xf>
    <xf numFmtId="0" fontId="34" fillId="6" borderId="0" xfId="0" applyFont="1" applyFill="1" applyAlignment="1"/>
    <xf numFmtId="0" fontId="9" fillId="6" borderId="0" xfId="0" applyFont="1" applyFill="1" applyAlignment="1"/>
    <xf numFmtId="0" fontId="9" fillId="6" borderId="0" xfId="0" applyFont="1" applyFill="1"/>
    <xf numFmtId="0" fontId="13" fillId="0" borderId="0" xfId="0" applyFont="1" applyAlignment="1">
      <alignment vertical="center"/>
    </xf>
    <xf numFmtId="0" fontId="13" fillId="6" borderId="0" xfId="0" applyFont="1" applyFill="1" applyAlignment="1">
      <alignment vertical="center"/>
    </xf>
    <xf numFmtId="0" fontId="1" fillId="6" borderId="0" xfId="0" applyFont="1" applyFill="1" applyBorder="1"/>
    <xf numFmtId="0" fontId="1" fillId="6" borderId="1" xfId="0" applyFont="1" applyFill="1" applyBorder="1" applyAlignment="1"/>
    <xf numFmtId="0" fontId="1" fillId="6" borderId="0" xfId="0" applyFont="1" applyFill="1" applyBorder="1" applyAlignment="1"/>
    <xf numFmtId="0" fontId="1" fillId="6" borderId="0" xfId="0" applyFont="1" applyFill="1"/>
    <xf numFmtId="0" fontId="1" fillId="6" borderId="0" xfId="0" applyFont="1" applyFill="1" applyAlignment="1">
      <alignment horizontal="left"/>
    </xf>
    <xf numFmtId="0" fontId="4" fillId="6" borderId="0" xfId="0" applyFont="1" applyFill="1" applyBorder="1" applyAlignment="1">
      <alignment horizontal="center" vertical="center"/>
    </xf>
    <xf numFmtId="0" fontId="1" fillId="6" borderId="0" xfId="0" applyFont="1" applyFill="1" applyBorder="1" applyAlignment="1">
      <alignment horizontal="left"/>
    </xf>
    <xf numFmtId="0" fontId="3" fillId="6" borderId="46" xfId="0" applyFont="1" applyFill="1" applyBorder="1" applyAlignment="1">
      <alignment horizontal="right"/>
    </xf>
    <xf numFmtId="0" fontId="10" fillId="6" borderId="0" xfId="0" applyFont="1" applyFill="1" applyAlignment="1">
      <alignment horizontal="left"/>
    </xf>
    <xf numFmtId="0" fontId="3" fillId="5" borderId="16"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2" fontId="3" fillId="5" borderId="3" xfId="0" applyNumberFormat="1" applyFont="1" applyFill="1" applyBorder="1" applyAlignment="1" applyProtection="1">
      <alignment horizontal="left" vertical="center" wrapText="1" indent="1"/>
    </xf>
    <xf numFmtId="2" fontId="4" fillId="5" borderId="3" xfId="0" applyNumberFormat="1" applyFont="1" applyFill="1" applyBorder="1" applyAlignment="1" applyProtection="1">
      <alignment horizontal="center" vertical="center" wrapText="1"/>
    </xf>
    <xf numFmtId="0" fontId="4" fillId="6" borderId="16"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2" fontId="4" fillId="6" borderId="3" xfId="0" applyNumberFormat="1" applyFont="1" applyFill="1" applyBorder="1" applyAlignment="1" applyProtection="1">
      <alignment horizontal="left" vertical="center" wrapText="1" indent="1"/>
    </xf>
    <xf numFmtId="2" fontId="4" fillId="6" borderId="3" xfId="0" applyNumberFormat="1" applyFont="1" applyFill="1" applyBorder="1" applyAlignment="1" applyProtection="1">
      <alignment horizontal="center" vertical="center" wrapText="1"/>
    </xf>
    <xf numFmtId="2" fontId="3" fillId="6" borderId="3" xfId="0" applyNumberFormat="1" applyFont="1" applyFill="1" applyBorder="1" applyAlignment="1" applyProtection="1">
      <alignment horizontal="left" vertical="center" wrapText="1" indent="1"/>
    </xf>
    <xf numFmtId="0" fontId="4" fillId="5" borderId="16"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2" fontId="3" fillId="5" borderId="3" xfId="0" applyNumberFormat="1" applyFont="1" applyFill="1" applyBorder="1" applyAlignment="1" applyProtection="1">
      <alignment horizontal="center" vertical="center" wrapText="1"/>
    </xf>
    <xf numFmtId="169" fontId="4" fillId="0" borderId="3" xfId="2" applyNumberFormat="1" applyFont="1" applyFill="1" applyBorder="1" applyAlignment="1" applyProtection="1">
      <alignment horizontal="center" vertical="center" wrapText="1"/>
    </xf>
    <xf numFmtId="0" fontId="4" fillId="0" borderId="3" xfId="2" applyFont="1" applyFill="1" applyBorder="1" applyAlignment="1" applyProtection="1">
      <alignment horizontal="left" vertical="center" wrapText="1" indent="1"/>
    </xf>
    <xf numFmtId="0" fontId="17" fillId="0" borderId="3" xfId="2" applyFont="1" applyFill="1" applyBorder="1" applyAlignment="1" applyProtection="1">
      <alignment horizontal="center" vertical="center" wrapText="1"/>
    </xf>
    <xf numFmtId="4" fontId="17" fillId="0" borderId="3" xfId="2" applyNumberFormat="1"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169" fontId="17" fillId="0" borderId="16" xfId="0" applyNumberFormat="1" applyFont="1" applyFill="1" applyBorder="1" applyAlignment="1" applyProtection="1">
      <alignment horizontal="center" vertical="center"/>
    </xf>
    <xf numFmtId="169" fontId="17" fillId="0" borderId="3" xfId="0" applyNumberFormat="1" applyFont="1" applyFill="1" applyBorder="1" applyAlignment="1" applyProtection="1">
      <alignment horizontal="center" vertical="center"/>
    </xf>
    <xf numFmtId="0" fontId="17" fillId="0" borderId="3" xfId="0" applyFont="1" applyFill="1" applyBorder="1" applyAlignment="1" applyProtection="1">
      <alignment horizontal="left" vertical="center" wrapText="1" indent="1"/>
    </xf>
    <xf numFmtId="0" fontId="17" fillId="0" borderId="3" xfId="0" applyFont="1" applyFill="1" applyBorder="1" applyAlignment="1" applyProtection="1">
      <alignment horizontal="center" vertical="center" wrapText="1"/>
    </xf>
    <xf numFmtId="2" fontId="17" fillId="0" borderId="3" xfId="0" applyNumberFormat="1" applyFont="1" applyFill="1" applyBorder="1" applyAlignment="1" applyProtection="1">
      <alignment horizontal="left" vertical="center" wrapText="1" indent="1"/>
    </xf>
    <xf numFmtId="169" fontId="30" fillId="0" borderId="3" xfId="2" applyNumberFormat="1" applyFont="1" applyFill="1" applyBorder="1" applyAlignment="1" applyProtection="1">
      <alignment horizontal="center" vertical="center" wrapText="1"/>
    </xf>
    <xf numFmtId="0" fontId="17" fillId="0" borderId="3" xfId="2" applyFont="1" applyFill="1" applyBorder="1" applyAlignment="1" applyProtection="1">
      <alignment horizontal="left" vertical="center" wrapText="1" indent="1"/>
    </xf>
    <xf numFmtId="2" fontId="3" fillId="5" borderId="3" xfId="0" applyNumberFormat="1" applyFont="1" applyFill="1" applyBorder="1" applyAlignment="1" applyProtection="1">
      <alignment horizontal="left" vertical="center" wrapText="1"/>
    </xf>
    <xf numFmtId="2" fontId="17" fillId="0" borderId="3" xfId="0" applyNumberFormat="1" applyFont="1" applyFill="1" applyBorder="1" applyAlignment="1" applyProtection="1">
      <alignment horizontal="center" vertical="center" wrapText="1"/>
    </xf>
    <xf numFmtId="169" fontId="4" fillId="0" borderId="3" xfId="0" applyNumberFormat="1" applyFont="1" applyBorder="1" applyAlignment="1" applyProtection="1">
      <alignment horizontal="center" vertical="center" wrapText="1"/>
    </xf>
    <xf numFmtId="0" fontId="30" fillId="6" borderId="3" xfId="0" applyFont="1" applyFill="1" applyBorder="1" applyAlignment="1" applyProtection="1">
      <alignment horizontal="center" vertical="center" wrapText="1"/>
    </xf>
    <xf numFmtId="169" fontId="30" fillId="6" borderId="3" xfId="2" applyNumberFormat="1" applyFont="1" applyFill="1" applyBorder="1" applyAlignment="1" applyProtection="1">
      <alignment horizontal="center" vertical="center" wrapText="1"/>
    </xf>
    <xf numFmtId="0" fontId="17" fillId="6" borderId="3" xfId="2" applyFont="1" applyFill="1" applyBorder="1" applyAlignment="1" applyProtection="1">
      <alignment horizontal="center" vertical="center" wrapText="1"/>
    </xf>
    <xf numFmtId="0" fontId="17" fillId="6" borderId="3" xfId="2" applyFont="1" applyFill="1" applyBorder="1" applyAlignment="1" applyProtection="1">
      <alignment horizontal="left" vertical="center" wrapText="1" indent="1"/>
    </xf>
    <xf numFmtId="4" fontId="17" fillId="6" borderId="3" xfId="2" applyNumberFormat="1"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4" fillId="5" borderId="20" xfId="0" applyFont="1" applyFill="1" applyBorder="1" applyAlignment="1" applyProtection="1">
      <alignment horizontal="center" vertical="center" wrapText="1"/>
    </xf>
    <xf numFmtId="2" fontId="10" fillId="5" borderId="20" xfId="0" applyNumberFormat="1" applyFont="1" applyFill="1" applyBorder="1" applyAlignment="1" applyProtection="1">
      <alignment horizontal="left" vertical="center" wrapText="1" indent="1"/>
    </xf>
    <xf numFmtId="2" fontId="4" fillId="5" borderId="20" xfId="0" applyNumberFormat="1" applyFont="1" applyFill="1" applyBorder="1" applyAlignment="1" applyProtection="1">
      <alignment horizontal="center" vertical="center" wrapText="1"/>
    </xf>
    <xf numFmtId="2" fontId="4" fillId="6" borderId="3" xfId="0" applyNumberFormat="1" applyFont="1" applyFill="1" applyBorder="1" applyAlignment="1" applyProtection="1">
      <alignment horizontal="left" vertical="center" wrapText="1" indent="1"/>
      <protection locked="0"/>
    </xf>
    <xf numFmtId="168" fontId="4" fillId="6" borderId="3" xfId="0" applyNumberFormat="1"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2" fontId="4" fillId="5" borderId="3" xfId="0" applyNumberFormat="1" applyFont="1" applyFill="1" applyBorder="1" applyAlignment="1" applyProtection="1">
      <alignment horizontal="left" vertical="center" wrapText="1" indent="1"/>
      <protection locked="0"/>
    </xf>
    <xf numFmtId="0" fontId="4" fillId="5" borderId="3" xfId="0" applyFont="1" applyFill="1" applyBorder="1" applyAlignment="1" applyProtection="1">
      <alignment horizontal="center" vertical="center" wrapText="1"/>
      <protection locked="0"/>
    </xf>
    <xf numFmtId="2" fontId="3" fillId="5" borderId="3" xfId="0" applyNumberFormat="1" applyFont="1" applyFill="1" applyBorder="1" applyAlignment="1" applyProtection="1">
      <alignment horizontal="left" vertical="center" wrapText="1" indent="1"/>
      <protection locked="0"/>
    </xf>
    <xf numFmtId="0" fontId="3" fillId="5" borderId="3" xfId="0" applyFont="1" applyFill="1" applyBorder="1" applyAlignment="1" applyProtection="1">
      <alignment horizontal="center" vertical="center" wrapText="1"/>
      <protection locked="0"/>
    </xf>
    <xf numFmtId="4" fontId="17" fillId="0" borderId="3" xfId="2" applyNumberFormat="1" applyFont="1" applyFill="1" applyBorder="1" applyAlignment="1" applyProtection="1">
      <alignment horizontal="center" vertical="center" wrapText="1"/>
      <protection locked="0"/>
    </xf>
    <xf numFmtId="2" fontId="4" fillId="6" borderId="3" xfId="0" applyNumberFormat="1" applyFont="1" applyFill="1" applyBorder="1" applyAlignment="1" applyProtection="1">
      <alignment horizontal="center" vertical="center" wrapText="1"/>
      <protection locked="0"/>
    </xf>
    <xf numFmtId="4" fontId="18" fillId="0" borderId="3" xfId="0" applyNumberFormat="1" applyFont="1" applyFill="1" applyBorder="1" applyAlignment="1" applyProtection="1">
      <alignment horizontal="center" vertical="center" wrapText="1"/>
      <protection locked="0"/>
    </xf>
    <xf numFmtId="2" fontId="3" fillId="6" borderId="3" xfId="0" applyNumberFormat="1" applyFont="1" applyFill="1" applyBorder="1" applyAlignment="1" applyProtection="1">
      <alignment horizontal="center" vertical="center" wrapText="1"/>
      <protection locked="0"/>
    </xf>
    <xf numFmtId="2" fontId="3" fillId="5" borderId="3" xfId="0" applyNumberFormat="1"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165" fontId="4" fillId="6" borderId="3" xfId="0" applyNumberFormat="1" applyFont="1" applyFill="1" applyBorder="1" applyAlignment="1" applyProtection="1">
      <alignment horizontal="center" vertical="center" wrapText="1"/>
      <protection locked="0"/>
    </xf>
    <xf numFmtId="4" fontId="17" fillId="6" borderId="3" xfId="2" applyNumberFormat="1" applyFont="1" applyFill="1" applyBorder="1" applyAlignment="1" applyProtection="1">
      <alignment horizontal="center" vertical="center" wrapText="1"/>
      <protection locked="0"/>
    </xf>
    <xf numFmtId="0" fontId="6" fillId="6" borderId="48" xfId="0" applyFont="1" applyFill="1" applyBorder="1" applyAlignment="1">
      <alignment horizontal="center"/>
    </xf>
    <xf numFmtId="0" fontId="6" fillId="6" borderId="49" xfId="0" applyFont="1" applyFill="1" applyBorder="1" applyAlignment="1">
      <alignment horizontal="center"/>
    </xf>
    <xf numFmtId="0" fontId="6" fillId="6" borderId="50" xfId="0" applyFont="1" applyFill="1" applyBorder="1" applyAlignment="1">
      <alignment horizontal="center"/>
    </xf>
    <xf numFmtId="0" fontId="14" fillId="0" borderId="14"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28" xfId="0" applyFont="1" applyFill="1" applyBorder="1" applyAlignment="1">
      <alignment horizontal="center" vertical="center"/>
    </xf>
    <xf numFmtId="0" fontId="27" fillId="6" borderId="0" xfId="0" applyFont="1" applyFill="1" applyAlignment="1">
      <alignment horizontal="right" vertical="center" wrapText="1"/>
    </xf>
    <xf numFmtId="0" fontId="22" fillId="6" borderId="39" xfId="0" applyNumberFormat="1" applyFont="1" applyFill="1" applyBorder="1" applyAlignment="1">
      <alignment horizontal="left" vertical="center"/>
    </xf>
    <xf numFmtId="0" fontId="22" fillId="6" borderId="53" xfId="0" applyNumberFormat="1" applyFont="1" applyFill="1" applyBorder="1" applyAlignment="1">
      <alignment horizontal="left" vertical="center"/>
    </xf>
    <xf numFmtId="0" fontId="22" fillId="6" borderId="0" xfId="0" applyNumberFormat="1" applyFont="1" applyFill="1" applyBorder="1" applyAlignment="1">
      <alignment horizontal="left" vertical="center"/>
    </xf>
    <xf numFmtId="0" fontId="21" fillId="6" borderId="0" xfId="0" applyFont="1" applyFill="1" applyAlignment="1">
      <alignment horizontal="center" vertical="center"/>
    </xf>
    <xf numFmtId="0" fontId="22" fillId="6" borderId="39" xfId="0" applyNumberFormat="1" applyFont="1" applyFill="1" applyBorder="1" applyAlignment="1" applyProtection="1">
      <alignment horizontal="left" vertical="center"/>
    </xf>
    <xf numFmtId="0" fontId="22" fillId="6" borderId="0" xfId="0" applyNumberFormat="1" applyFont="1" applyFill="1" applyBorder="1" applyAlignment="1" applyProtection="1">
      <alignment horizontal="left" vertical="center"/>
    </xf>
    <xf numFmtId="0" fontId="22" fillId="6" borderId="53" xfId="0" applyNumberFormat="1" applyFont="1" applyFill="1" applyBorder="1" applyAlignment="1" applyProtection="1">
      <alignment horizontal="left" vertical="center"/>
    </xf>
    <xf numFmtId="0" fontId="23" fillId="6" borderId="42" xfId="0" applyNumberFormat="1" applyFont="1" applyFill="1" applyBorder="1" applyAlignment="1">
      <alignment horizontal="left" vertical="center"/>
    </xf>
    <xf numFmtId="0" fontId="23" fillId="6" borderId="28" xfId="0" applyNumberFormat="1" applyFont="1" applyFill="1" applyBorder="1" applyAlignment="1">
      <alignment horizontal="left" vertical="center"/>
    </xf>
    <xf numFmtId="0" fontId="23" fillId="6" borderId="42" xfId="0" applyNumberFormat="1" applyFont="1" applyFill="1" applyBorder="1" applyAlignment="1" applyProtection="1">
      <alignment horizontal="left" vertical="center"/>
    </xf>
    <xf numFmtId="0" fontId="23" fillId="6" borderId="51" xfId="0" applyNumberFormat="1" applyFont="1" applyFill="1" applyBorder="1" applyAlignment="1" applyProtection="1">
      <alignment horizontal="left" vertical="center"/>
    </xf>
    <xf numFmtId="0" fontId="23" fillId="6" borderId="28" xfId="0" applyNumberFormat="1" applyFont="1" applyFill="1" applyBorder="1" applyAlignment="1" applyProtection="1">
      <alignment horizontal="left" vertical="center"/>
    </xf>
    <xf numFmtId="0" fontId="13" fillId="6" borderId="0" xfId="0" applyFont="1" applyFill="1" applyAlignment="1">
      <alignment horizontal="center"/>
    </xf>
    <xf numFmtId="0" fontId="29" fillId="6" borderId="0" xfId="0" applyFont="1" applyFill="1" applyAlignment="1">
      <alignment horizontal="right" vertical="center" wrapText="1"/>
    </xf>
    <xf numFmtId="49" fontId="23" fillId="6" borderId="42" xfId="0" applyNumberFormat="1" applyFont="1" applyFill="1" applyBorder="1" applyAlignment="1">
      <alignment horizontal="left" vertical="center" wrapText="1"/>
    </xf>
    <xf numFmtId="0" fontId="23" fillId="6" borderId="28" xfId="0" applyNumberFormat="1" applyFont="1" applyFill="1" applyBorder="1" applyAlignment="1">
      <alignment horizontal="left" vertical="center" wrapText="1"/>
    </xf>
    <xf numFmtId="0" fontId="23" fillId="6" borderId="51" xfId="0" applyNumberFormat="1" applyFont="1" applyFill="1" applyBorder="1" applyAlignment="1">
      <alignment horizontal="left" vertical="center" wrapText="1"/>
    </xf>
    <xf numFmtId="0" fontId="20" fillId="4" borderId="0" xfId="0" applyFont="1" applyFill="1" applyAlignment="1" applyProtection="1">
      <alignment horizontal="left" vertical="top"/>
      <protection locked="0"/>
    </xf>
    <xf numFmtId="0" fontId="32" fillId="5" borderId="3" xfId="0" applyFont="1" applyFill="1" applyBorder="1" applyAlignment="1">
      <alignment horizontal="center"/>
    </xf>
    <xf numFmtId="39" fontId="3" fillId="5" borderId="3" xfId="0" applyNumberFormat="1" applyFont="1" applyFill="1" applyBorder="1" applyAlignment="1">
      <alignment horizontal="right"/>
    </xf>
    <xf numFmtId="0" fontId="3" fillId="6" borderId="18" xfId="0" applyFont="1" applyFill="1" applyBorder="1" applyAlignment="1">
      <alignment horizontal="center" vertical="center" wrapText="1"/>
    </xf>
    <xf numFmtId="0" fontId="3" fillId="6" borderId="18" xfId="0" applyFont="1" applyFill="1" applyBorder="1" applyAlignment="1">
      <alignment horizontal="center"/>
    </xf>
    <xf numFmtId="0" fontId="11" fillId="11" borderId="4" xfId="0" applyFont="1" applyFill="1" applyBorder="1" applyAlignment="1">
      <alignment horizontal="center" vertical="center" wrapText="1"/>
    </xf>
    <xf numFmtId="0" fontId="0" fillId="0" borderId="5" xfId="0" applyBorder="1" applyAlignment="1">
      <alignment horizontal="center" vertical="center" wrapText="1"/>
    </xf>
    <xf numFmtId="0" fontId="12" fillId="11" borderId="4" xfId="0" applyFont="1" applyFill="1" applyBorder="1" applyAlignment="1">
      <alignment horizontal="center" vertical="center" wrapText="1"/>
    </xf>
    <xf numFmtId="0" fontId="13" fillId="0" borderId="0" xfId="0" applyFont="1" applyAlignment="1">
      <alignment horizontal="center" vertical="center"/>
    </xf>
    <xf numFmtId="0" fontId="13" fillId="5" borderId="51" xfId="0" applyFont="1" applyFill="1" applyBorder="1" applyAlignment="1">
      <alignment horizontal="center" vertical="center"/>
    </xf>
  </cellXfs>
  <cellStyles count="4">
    <cellStyle name="Normal" xfId="0" builtinId="0"/>
    <cellStyle name="Normal 8 2" xfId="1"/>
    <cellStyle name="Normal_Plan1" xfId="2"/>
    <cellStyle name="Porcentagem"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0</xdr:row>
      <xdr:rowOff>158750</xdr:rowOff>
    </xdr:from>
    <xdr:to>
      <xdr:col>1</xdr:col>
      <xdr:colOff>412750</xdr:colOff>
      <xdr:row>7</xdr:row>
      <xdr:rowOff>38100</xdr:rowOff>
    </xdr:to>
    <xdr:pic>
      <xdr:nvPicPr>
        <xdr:cNvPr id="2065" name="Picture 2"/>
        <xdr:cNvPicPr>
          <a:picLocks noChangeAspect="1" noChangeArrowheads="1"/>
        </xdr:cNvPicPr>
      </xdr:nvPicPr>
      <xdr:blipFill>
        <a:blip xmlns:r="http://schemas.openxmlformats.org/officeDocument/2006/relationships" r:embed="rId1"/>
        <a:srcRect/>
        <a:stretch>
          <a:fillRect/>
        </a:stretch>
      </xdr:blipFill>
      <xdr:spPr bwMode="auto">
        <a:xfrm>
          <a:off x="180976" y="158750"/>
          <a:ext cx="835024" cy="1022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352425</xdr:colOff>
      <xdr:row>32</xdr:row>
      <xdr:rowOff>104775</xdr:rowOff>
    </xdr:from>
    <xdr:to>
      <xdr:col>3</xdr:col>
      <xdr:colOff>581025</xdr:colOff>
      <xdr:row>34</xdr:row>
      <xdr:rowOff>95250</xdr:rowOff>
    </xdr:to>
    <xdr:pic>
      <xdr:nvPicPr>
        <xdr:cNvPr id="4323" name="Imagem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1485900" y="3990975"/>
          <a:ext cx="2781300" cy="314325"/>
        </a:xfrm>
        <a:prstGeom prst="rect">
          <a:avLst/>
        </a:prstGeom>
        <a:noFill/>
        <a:ln w="9525">
          <a:noFill/>
          <a:miter lim="800000"/>
          <a:headEnd/>
          <a:tailEnd/>
        </a:ln>
      </xdr:spPr>
    </xdr:pic>
    <xdr:clientData/>
  </xdr:twoCellAnchor>
  <xdr:twoCellAnchor>
    <xdr:from>
      <xdr:col>0</xdr:col>
      <xdr:colOff>19050</xdr:colOff>
      <xdr:row>8</xdr:row>
      <xdr:rowOff>85725</xdr:rowOff>
    </xdr:from>
    <xdr:to>
      <xdr:col>0</xdr:col>
      <xdr:colOff>1076325</xdr:colOff>
      <xdr:row>10</xdr:row>
      <xdr:rowOff>57150</xdr:rowOff>
    </xdr:to>
    <xdr:pic>
      <xdr:nvPicPr>
        <xdr:cNvPr id="4324" name="Object 2553"/>
        <xdr:cNvPicPr>
          <a:picLocks noChangeAspect="1" noChangeArrowheads="1"/>
        </xdr:cNvPicPr>
      </xdr:nvPicPr>
      <xdr:blipFill>
        <a:blip xmlns:r="http://schemas.openxmlformats.org/officeDocument/2006/relationships" r:embed="rId2"/>
        <a:srcRect/>
        <a:stretch>
          <a:fillRect/>
        </a:stretch>
      </xdr:blipFill>
      <xdr:spPr bwMode="auto">
        <a:xfrm>
          <a:off x="19050" y="85725"/>
          <a:ext cx="1057275" cy="295275"/>
        </a:xfrm>
        <a:prstGeom prst="rect">
          <a:avLst/>
        </a:prstGeom>
        <a:noFill/>
        <a:ln w="9525">
          <a:noFill/>
          <a:miter lim="800000"/>
          <a:headEnd/>
          <a:tailEnd/>
        </a:ln>
      </xdr:spPr>
    </xdr:pic>
    <xdr:clientData/>
  </xdr:twoCellAnchor>
  <xdr:twoCellAnchor editAs="oneCell">
    <xdr:from>
      <xdr:col>0</xdr:col>
      <xdr:colOff>142875</xdr:colOff>
      <xdr:row>0</xdr:row>
      <xdr:rowOff>152401</xdr:rowOff>
    </xdr:from>
    <xdr:to>
      <xdr:col>0</xdr:col>
      <xdr:colOff>764138</xdr:colOff>
      <xdr:row>4</xdr:row>
      <xdr:rowOff>89500</xdr:rowOff>
    </xdr:to>
    <xdr:pic>
      <xdr:nvPicPr>
        <xdr:cNvPr id="4" name="Picture 2"/>
        <xdr:cNvPicPr>
          <a:picLocks noChangeAspect="1" noChangeArrowheads="1"/>
        </xdr:cNvPicPr>
      </xdr:nvPicPr>
      <xdr:blipFill>
        <a:blip xmlns:r="http://schemas.openxmlformats.org/officeDocument/2006/relationships" r:embed="rId3"/>
        <a:srcRect/>
        <a:stretch>
          <a:fillRect/>
        </a:stretch>
      </xdr:blipFill>
      <xdr:spPr bwMode="auto">
        <a:xfrm>
          <a:off x="142875" y="152401"/>
          <a:ext cx="621263"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301625</xdr:colOff>
      <xdr:row>37</xdr:row>
      <xdr:rowOff>101303</xdr:rowOff>
    </xdr:from>
    <xdr:to>
      <xdr:col>2</xdr:col>
      <xdr:colOff>269875</xdr:colOff>
      <xdr:row>81</xdr:row>
      <xdr:rowOff>140928</xdr:rowOff>
    </xdr:to>
    <xdr:pic>
      <xdr:nvPicPr>
        <xdr:cNvPr id="5125" name="Picture 1"/>
        <xdr:cNvPicPr>
          <a:picLocks noChangeAspect="1" noChangeArrowheads="1"/>
        </xdr:cNvPicPr>
      </xdr:nvPicPr>
      <xdr:blipFill>
        <a:blip xmlns:r="http://schemas.openxmlformats.org/officeDocument/2006/relationships" r:embed="rId1"/>
        <a:srcRect/>
        <a:stretch>
          <a:fillRect/>
        </a:stretch>
      </xdr:blipFill>
      <xdr:spPr bwMode="auto">
        <a:xfrm>
          <a:off x="301625" y="8562678"/>
          <a:ext cx="5413375" cy="7024625"/>
        </a:xfrm>
        <a:prstGeom prst="rect">
          <a:avLst/>
        </a:prstGeom>
        <a:noFill/>
        <a:ln w="1">
          <a:noFill/>
          <a:miter lim="800000"/>
          <a:headEnd/>
          <a:tailEnd/>
        </a:ln>
      </xdr:spPr>
    </xdr:pic>
    <xdr:clientData/>
  </xdr:twoCellAnchor>
  <xdr:twoCellAnchor editAs="oneCell">
    <xdr:from>
      <xdr:col>0</xdr:col>
      <xdr:colOff>269875</xdr:colOff>
      <xdr:row>0</xdr:row>
      <xdr:rowOff>111125</xdr:rowOff>
    </xdr:from>
    <xdr:to>
      <xdr:col>1</xdr:col>
      <xdr:colOff>494263</xdr:colOff>
      <xdr:row>4</xdr:row>
      <xdr:rowOff>32349</xdr:rowOff>
    </xdr:to>
    <xdr:pic>
      <xdr:nvPicPr>
        <xdr:cNvPr id="3" name="Picture 2"/>
        <xdr:cNvPicPr>
          <a:picLocks noChangeAspect="1" noChangeArrowheads="1"/>
        </xdr:cNvPicPr>
      </xdr:nvPicPr>
      <xdr:blipFill>
        <a:blip xmlns:r="http://schemas.openxmlformats.org/officeDocument/2006/relationships" r:embed="rId2"/>
        <a:srcRect/>
        <a:stretch>
          <a:fillRect/>
        </a:stretch>
      </xdr:blipFill>
      <xdr:spPr bwMode="auto">
        <a:xfrm>
          <a:off x="269875" y="111125"/>
          <a:ext cx="621263" cy="65147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44823</xdr:colOff>
      <xdr:row>0</xdr:row>
      <xdr:rowOff>134469</xdr:rowOff>
    </xdr:from>
    <xdr:to>
      <xdr:col>0</xdr:col>
      <xdr:colOff>878349</xdr:colOff>
      <xdr:row>3</xdr:row>
      <xdr:rowOff>67234</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44823" y="134469"/>
          <a:ext cx="833526" cy="87405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uardo.antunes\Documents\Planilha%20Multipla\Planilha%20M&#250;ltipla%20V2.5\PLANILHA%20M&#218;LTIPLA%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al"/>
      <sheetName val="Novo!"/>
      <sheetName val="Dados"/>
      <sheetName val="BDI"/>
      <sheetName val="Orçamento"/>
      <sheetName val="Memória"/>
      <sheetName val="Comp"/>
      <sheetName val="Cot"/>
      <sheetName val="CronoFF"/>
      <sheetName val="QCI"/>
      <sheetName val="Memorial Descritivo"/>
      <sheetName val="Licitação"/>
      <sheetName val="CronoFF-L"/>
      <sheetName val="QCI-L"/>
      <sheetName val="BM"/>
      <sheetName val="RRE"/>
      <sheetName val="OFÍCIO"/>
      <sheetName val="C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7"/>
  <sheetViews>
    <sheetView tabSelected="1" view="pageBreakPreview" zoomScale="130" zoomScaleSheetLayoutView="130" workbookViewId="0">
      <pane ySplit="9" topLeftCell="A10" activePane="bottomLeft" state="frozen"/>
      <selection pane="bottomLeft" activeCell="D4" sqref="D4"/>
    </sheetView>
  </sheetViews>
  <sheetFormatPr defaultRowHeight="12.75"/>
  <cols>
    <col min="1" max="1" width="9.140625" style="33"/>
    <col min="2" max="2" width="10.7109375" style="33" customWidth="1"/>
    <col min="3" max="3" width="10.85546875" style="33" customWidth="1"/>
    <col min="4" max="4" width="75.7109375" style="222" customWidth="1"/>
    <col min="5" max="5" width="9.140625" style="323"/>
    <col min="6" max="6" width="9.140625" style="33"/>
    <col min="7" max="7" width="9.7109375" style="33" customWidth="1"/>
    <col min="8" max="8" width="13.7109375" style="33" customWidth="1"/>
    <col min="9" max="9" width="14.140625" style="107" bestFit="1" customWidth="1"/>
    <col min="10" max="10" width="10.7109375" style="217" bestFit="1" customWidth="1"/>
    <col min="11" max="16384" width="9.140625" style="33"/>
  </cols>
  <sheetData>
    <row r="1" spans="1:16" ht="15">
      <c r="A1" s="391" t="s">
        <v>9009</v>
      </c>
      <c r="B1" s="392"/>
      <c r="C1" s="392"/>
      <c r="D1" s="392"/>
      <c r="E1" s="392"/>
      <c r="F1" s="392"/>
      <c r="G1" s="392"/>
      <c r="H1" s="392"/>
      <c r="I1" s="393"/>
    </row>
    <row r="2" spans="1:16">
      <c r="A2" s="207"/>
      <c r="B2" s="202"/>
      <c r="C2" s="202"/>
      <c r="D2" s="221"/>
      <c r="E2" s="320"/>
      <c r="F2" s="204"/>
      <c r="G2" s="204"/>
      <c r="H2" s="204"/>
      <c r="I2" s="208"/>
    </row>
    <row r="3" spans="1:16">
      <c r="A3" s="207"/>
      <c r="B3" s="329"/>
      <c r="C3" s="202" t="s">
        <v>8727</v>
      </c>
      <c r="D3" s="221" t="s">
        <v>8728</v>
      </c>
      <c r="E3" s="320"/>
      <c r="F3" s="204"/>
      <c r="G3" s="204"/>
      <c r="H3" s="204"/>
      <c r="I3" s="209"/>
    </row>
    <row r="4" spans="1:16">
      <c r="A4" s="207"/>
      <c r="B4" s="329"/>
      <c r="C4" s="202" t="s">
        <v>8726</v>
      </c>
      <c r="D4" s="221" t="s">
        <v>8957</v>
      </c>
      <c r="E4" s="320"/>
      <c r="F4" s="205"/>
      <c r="G4" s="204"/>
      <c r="H4" s="204"/>
      <c r="I4" s="210"/>
    </row>
    <row r="5" spans="1:16">
      <c r="A5" s="330"/>
      <c r="B5" s="331"/>
      <c r="C5" s="332"/>
      <c r="D5" s="333"/>
      <c r="E5" s="334"/>
      <c r="F5" s="206"/>
      <c r="G5" s="206"/>
      <c r="H5" s="206"/>
      <c r="I5" s="211"/>
    </row>
    <row r="6" spans="1:16">
      <c r="A6" s="330"/>
      <c r="B6" s="331"/>
      <c r="C6" s="331"/>
      <c r="D6" s="335"/>
      <c r="E6" s="334"/>
      <c r="F6" s="206"/>
      <c r="G6" s="206"/>
      <c r="H6" s="206"/>
      <c r="I6" s="211"/>
    </row>
    <row r="7" spans="1:16">
      <c r="A7" s="330"/>
      <c r="B7" s="331"/>
      <c r="C7" s="331"/>
      <c r="D7" s="335"/>
      <c r="E7" s="334"/>
      <c r="F7" s="206"/>
      <c r="G7" s="206"/>
      <c r="H7" s="206"/>
      <c r="I7" s="211"/>
    </row>
    <row r="8" spans="1:16" ht="13.5" thickBot="1">
      <c r="A8" s="212"/>
      <c r="B8" s="213"/>
      <c r="C8" s="213"/>
      <c r="D8" s="223"/>
      <c r="E8" s="321"/>
      <c r="F8" s="214"/>
      <c r="G8" s="214"/>
      <c r="H8" s="336" t="s">
        <v>9274</v>
      </c>
      <c r="I8" s="215"/>
    </row>
    <row r="9" spans="1:16" ht="22.5">
      <c r="A9" s="199" t="s">
        <v>8756</v>
      </c>
      <c r="B9" s="200" t="s">
        <v>8544</v>
      </c>
      <c r="C9" s="200" t="s">
        <v>8474</v>
      </c>
      <c r="D9" s="200" t="s">
        <v>8543</v>
      </c>
      <c r="E9" s="200" t="s">
        <v>8473</v>
      </c>
      <c r="F9" s="200" t="s">
        <v>8542</v>
      </c>
      <c r="G9" s="200" t="s">
        <v>8546</v>
      </c>
      <c r="H9" s="200" t="s">
        <v>8547</v>
      </c>
      <c r="I9" s="201" t="s">
        <v>8548</v>
      </c>
      <c r="O9" s="106"/>
    </row>
    <row r="10" spans="1:16">
      <c r="A10" s="71"/>
      <c r="B10" s="69"/>
      <c r="C10" s="69"/>
      <c r="D10" s="224"/>
      <c r="E10" s="322"/>
      <c r="F10" s="69"/>
      <c r="G10" s="69"/>
      <c r="H10" s="176"/>
      <c r="I10" s="79"/>
      <c r="P10" s="106"/>
    </row>
    <row r="11" spans="1:16">
      <c r="A11" s="338">
        <v>1</v>
      </c>
      <c r="B11" s="339"/>
      <c r="C11" s="339"/>
      <c r="D11" s="340" t="s">
        <v>8647</v>
      </c>
      <c r="E11" s="341"/>
      <c r="F11" s="341"/>
      <c r="G11" s="62"/>
      <c r="H11" s="60"/>
      <c r="I11" s="80"/>
    </row>
    <row r="12" spans="1:16" ht="22.5">
      <c r="A12" s="342" t="s">
        <v>8757</v>
      </c>
      <c r="B12" s="343" t="s">
        <v>8710</v>
      </c>
      <c r="C12" s="344">
        <v>92235</v>
      </c>
      <c r="D12" s="345" t="s">
        <v>46</v>
      </c>
      <c r="E12" s="346" t="s">
        <v>47</v>
      </c>
      <c r="F12" s="346">
        <f>64*2</f>
        <v>128</v>
      </c>
      <c r="G12" s="376">
        <f>IF($C12="","",VLOOKUP($C12,' SINAPI'!$A$5:$D$4001,4,FALSE))</f>
        <v>56.42</v>
      </c>
      <c r="H12" s="377">
        <f>ROUND(G12*1.25,2)</f>
        <v>70.53</v>
      </c>
      <c r="I12" s="74">
        <f>ROUND(F12*H12,2)</f>
        <v>9027.84</v>
      </c>
      <c r="K12" s="216"/>
    </row>
    <row r="13" spans="1:16" ht="22.5">
      <c r="A13" s="342" t="s">
        <v>8758</v>
      </c>
      <c r="B13" s="343" t="s">
        <v>8710</v>
      </c>
      <c r="C13" s="344" t="s">
        <v>54</v>
      </c>
      <c r="D13" s="345" t="s">
        <v>55</v>
      </c>
      <c r="E13" s="346" t="s">
        <v>47</v>
      </c>
      <c r="F13" s="346">
        <v>6</v>
      </c>
      <c r="G13" s="376" t="str">
        <f>IF($C13="","",VLOOKUP($C13,' SINAPI'!$A$5:$D$4001,4,FALSE))</f>
        <v>422,40</v>
      </c>
      <c r="H13" s="377">
        <f>ROUND(G13*1.25,2)</f>
        <v>528</v>
      </c>
      <c r="I13" s="74">
        <f>ROUND(F13*H13,2)</f>
        <v>3168</v>
      </c>
    </row>
    <row r="14" spans="1:16" ht="22.5">
      <c r="A14" s="342" t="s">
        <v>8759</v>
      </c>
      <c r="B14" s="343" t="s">
        <v>8710</v>
      </c>
      <c r="C14" s="344">
        <v>93212</v>
      </c>
      <c r="D14" s="345" t="s">
        <v>66</v>
      </c>
      <c r="E14" s="346" t="s">
        <v>47</v>
      </c>
      <c r="F14" s="346">
        <v>6</v>
      </c>
      <c r="G14" s="376" t="str">
        <f>IF($C14="","",VLOOKUP($C14,' SINAPI'!$A$5:$D$4001,4,FALSE))</f>
        <v>569,20</v>
      </c>
      <c r="H14" s="377">
        <f>ROUND(G14*1.25,2)</f>
        <v>711.5</v>
      </c>
      <c r="I14" s="74">
        <f>ROUND(F14*H14,2)</f>
        <v>4269</v>
      </c>
    </row>
    <row r="15" spans="1:16">
      <c r="A15" s="342" t="s">
        <v>8760</v>
      </c>
      <c r="B15" s="343" t="s">
        <v>8710</v>
      </c>
      <c r="C15" s="344" t="s">
        <v>89</v>
      </c>
      <c r="D15" s="345" t="s">
        <v>90</v>
      </c>
      <c r="E15" s="346" t="s">
        <v>47</v>
      </c>
      <c r="F15" s="346">
        <v>6</v>
      </c>
      <c r="G15" s="376" t="str">
        <f>IF($C15="","",VLOOKUP($C15,' SINAPI'!$A$5:$D$4001,4,FALSE))</f>
        <v>338,68</v>
      </c>
      <c r="H15" s="377">
        <f>ROUND(G15*1.25,2)</f>
        <v>423.35</v>
      </c>
      <c r="I15" s="74">
        <f>ROUND(F15*H15,2)</f>
        <v>2540.1</v>
      </c>
    </row>
    <row r="16" spans="1:16" ht="22.5">
      <c r="A16" s="342" t="s">
        <v>8761</v>
      </c>
      <c r="B16" s="343" t="s">
        <v>8710</v>
      </c>
      <c r="C16" s="344" t="s">
        <v>8281</v>
      </c>
      <c r="D16" s="345" t="s">
        <v>8282</v>
      </c>
      <c r="E16" s="346" t="s">
        <v>47</v>
      </c>
      <c r="F16" s="346">
        <f>11.72+(3.6*2.15)</f>
        <v>19.46</v>
      </c>
      <c r="G16" s="376" t="str">
        <f>IF($C16="","",VLOOKUP($C16,' SINAPI'!$A$5:$D$4001,4,FALSE))</f>
        <v>8,83</v>
      </c>
      <c r="H16" s="377">
        <f>ROUND(G16*1.25,2)</f>
        <v>11.04</v>
      </c>
      <c r="I16" s="74">
        <f>ROUND(F16*H16,2)</f>
        <v>214.84</v>
      </c>
    </row>
    <row r="17" spans="1:10">
      <c r="A17" s="342"/>
      <c r="B17" s="343"/>
      <c r="C17" s="343"/>
      <c r="D17" s="347" t="s">
        <v>8638</v>
      </c>
      <c r="E17" s="346"/>
      <c r="F17" s="346"/>
      <c r="G17" s="376"/>
      <c r="H17" s="378"/>
      <c r="I17" s="76">
        <f>SUM(I12:I16)</f>
        <v>19219.78</v>
      </c>
      <c r="J17" s="218"/>
    </row>
    <row r="18" spans="1:10">
      <c r="A18" s="342"/>
      <c r="B18" s="343"/>
      <c r="C18" s="343"/>
      <c r="D18" s="345"/>
      <c r="E18" s="346"/>
      <c r="F18" s="346"/>
      <c r="G18" s="376"/>
      <c r="H18" s="378"/>
      <c r="I18" s="74"/>
    </row>
    <row r="19" spans="1:10">
      <c r="A19" s="348">
        <v>2</v>
      </c>
      <c r="B19" s="339"/>
      <c r="C19" s="339"/>
      <c r="D19" s="340" t="s">
        <v>8637</v>
      </c>
      <c r="E19" s="341" t="s">
        <v>9084</v>
      </c>
      <c r="F19" s="341"/>
      <c r="G19" s="379" t="str">
        <f>IF($C19="","",VLOOKUP($C19,' SINAPI'!$A$7:$D$4001,4,FALSE))</f>
        <v/>
      </c>
      <c r="H19" s="380"/>
      <c r="I19" s="80"/>
    </row>
    <row r="20" spans="1:10">
      <c r="A20" s="342" t="s">
        <v>8762</v>
      </c>
      <c r="B20" s="343" t="s">
        <v>8710</v>
      </c>
      <c r="C20" s="344" t="s">
        <v>8161</v>
      </c>
      <c r="D20" s="345" t="s">
        <v>8162</v>
      </c>
      <c r="E20" s="346" t="s">
        <v>294</v>
      </c>
      <c r="F20" s="346">
        <v>4.75</v>
      </c>
      <c r="G20" s="376" t="str">
        <f>IF($C20="","",VLOOKUP($C20,' SINAPI'!$A$5:$D$4001,4,FALSE))</f>
        <v>42,95</v>
      </c>
      <c r="H20" s="377">
        <f t="shared" ref="H20:H36" si="0">ROUND(G20*1.25,2)</f>
        <v>53.69</v>
      </c>
      <c r="I20" s="74">
        <f t="shared" ref="I20:I36" si="1">ROUND(F20*H20,2)</f>
        <v>255.03</v>
      </c>
    </row>
    <row r="21" spans="1:10">
      <c r="A21" s="342" t="s">
        <v>8763</v>
      </c>
      <c r="B21" s="343" t="s">
        <v>8706</v>
      </c>
      <c r="C21" s="344">
        <v>66008</v>
      </c>
      <c r="D21" s="345" t="s">
        <v>9041</v>
      </c>
      <c r="E21" s="346" t="s">
        <v>36</v>
      </c>
      <c r="F21" s="346">
        <f>'MEMORIA DE  CALCULO'!E45</f>
        <v>1124.4010000000001</v>
      </c>
      <c r="G21" s="376">
        <v>1.48</v>
      </c>
      <c r="H21" s="377">
        <f t="shared" si="0"/>
        <v>1.85</v>
      </c>
      <c r="I21" s="74">
        <f t="shared" si="1"/>
        <v>2080.14</v>
      </c>
    </row>
    <row r="22" spans="1:10">
      <c r="A22" s="342" t="s">
        <v>8764</v>
      </c>
      <c r="B22" s="343" t="s">
        <v>8710</v>
      </c>
      <c r="C22" s="344" t="s">
        <v>8197</v>
      </c>
      <c r="D22" s="345" t="s">
        <v>8198</v>
      </c>
      <c r="E22" s="346" t="s">
        <v>13</v>
      </c>
      <c r="F22" s="346">
        <v>2</v>
      </c>
      <c r="G22" s="376" t="str">
        <f>IF($C22="","",VLOOKUP($C22,' SINAPI'!$A$5:$D$4001,4,FALSE))</f>
        <v>5,52</v>
      </c>
      <c r="H22" s="377">
        <f t="shared" si="0"/>
        <v>6.9</v>
      </c>
      <c r="I22" s="74">
        <f t="shared" si="1"/>
        <v>13.8</v>
      </c>
    </row>
    <row r="23" spans="1:10">
      <c r="A23" s="342" t="s">
        <v>8765</v>
      </c>
      <c r="B23" s="343" t="s">
        <v>8710</v>
      </c>
      <c r="C23" s="344" t="s">
        <v>8200</v>
      </c>
      <c r="D23" s="345" t="s">
        <v>8201</v>
      </c>
      <c r="E23" s="346" t="s">
        <v>13</v>
      </c>
      <c r="F23" s="346">
        <v>8</v>
      </c>
      <c r="G23" s="376" t="str">
        <f>IF($C23="","",VLOOKUP($C23,' SINAPI'!$A$5:$D$4001,4,FALSE))</f>
        <v>19,65</v>
      </c>
      <c r="H23" s="377">
        <f t="shared" si="0"/>
        <v>24.56</v>
      </c>
      <c r="I23" s="74">
        <f t="shared" si="1"/>
        <v>196.48</v>
      </c>
    </row>
    <row r="24" spans="1:10">
      <c r="A24" s="342" t="s">
        <v>8766</v>
      </c>
      <c r="B24" s="343" t="s">
        <v>8710</v>
      </c>
      <c r="C24" s="344">
        <v>85334</v>
      </c>
      <c r="D24" s="345" t="s">
        <v>8202</v>
      </c>
      <c r="E24" s="346" t="s">
        <v>47</v>
      </c>
      <c r="F24" s="346">
        <v>7.5</v>
      </c>
      <c r="G24" s="376" t="str">
        <f>IF($C24="","",VLOOKUP($C24,' SINAPI'!$A$5:$D$4001,4,FALSE))</f>
        <v>17,18</v>
      </c>
      <c r="H24" s="377">
        <f t="shared" si="0"/>
        <v>21.48</v>
      </c>
      <c r="I24" s="74">
        <f t="shared" si="1"/>
        <v>161.1</v>
      </c>
    </row>
    <row r="25" spans="1:10">
      <c r="A25" s="342" t="s">
        <v>8767</v>
      </c>
      <c r="B25" s="343" t="s">
        <v>8710</v>
      </c>
      <c r="C25" s="344" t="s">
        <v>8271</v>
      </c>
      <c r="D25" s="345" t="s">
        <v>8272</v>
      </c>
      <c r="E25" s="346" t="s">
        <v>47</v>
      </c>
      <c r="F25" s="346">
        <v>14.04</v>
      </c>
      <c r="G25" s="376" t="str">
        <f>IF($C25="","",VLOOKUP($C25,' SINAPI'!$A$5:$D$4001,4,FALSE))</f>
        <v>34,47</v>
      </c>
      <c r="H25" s="377">
        <f t="shared" si="0"/>
        <v>43.09</v>
      </c>
      <c r="I25" s="74">
        <f t="shared" si="1"/>
        <v>604.98</v>
      </c>
    </row>
    <row r="26" spans="1:10">
      <c r="A26" s="342" t="s">
        <v>8768</v>
      </c>
      <c r="B26" s="343" t="s">
        <v>8710</v>
      </c>
      <c r="C26" s="344" t="s">
        <v>8252</v>
      </c>
      <c r="D26" s="345" t="s">
        <v>8253</v>
      </c>
      <c r="E26" s="346" t="s">
        <v>1</v>
      </c>
      <c r="F26" s="346">
        <v>591.63</v>
      </c>
      <c r="G26" s="376" t="str">
        <f>IF($C26="","",VLOOKUP($C26,' SINAPI'!$A$5:$D$4001,4,FALSE))</f>
        <v>3,60</v>
      </c>
      <c r="H26" s="377">
        <f t="shared" si="0"/>
        <v>4.5</v>
      </c>
      <c r="I26" s="74">
        <f t="shared" si="1"/>
        <v>2662.34</v>
      </c>
    </row>
    <row r="27" spans="1:10">
      <c r="A27" s="342" t="s">
        <v>8769</v>
      </c>
      <c r="B27" s="343" t="s">
        <v>8710</v>
      </c>
      <c r="C27" s="344">
        <v>85409</v>
      </c>
      <c r="D27" s="345" t="s">
        <v>8712</v>
      </c>
      <c r="E27" s="346" t="s">
        <v>47</v>
      </c>
      <c r="F27" s="346">
        <v>22.89</v>
      </c>
      <c r="G27" s="376" t="str">
        <f>IF($C27="","",VLOOKUP($C27,' SINAPI'!$A$5:$D$4001,4,FALSE))</f>
        <v>7,04</v>
      </c>
      <c r="H27" s="377">
        <f t="shared" si="0"/>
        <v>8.8000000000000007</v>
      </c>
      <c r="I27" s="74">
        <f t="shared" si="1"/>
        <v>201.43</v>
      </c>
    </row>
    <row r="28" spans="1:10">
      <c r="A28" s="342" t="s">
        <v>8770</v>
      </c>
      <c r="B28" s="343" t="s">
        <v>8706</v>
      </c>
      <c r="C28" s="344">
        <v>115005</v>
      </c>
      <c r="D28" s="345" t="s">
        <v>9046</v>
      </c>
      <c r="E28" s="346" t="s">
        <v>47</v>
      </c>
      <c r="F28" s="346">
        <v>600.42999999999995</v>
      </c>
      <c r="G28" s="376">
        <v>6.34</v>
      </c>
      <c r="H28" s="377">
        <f t="shared" si="0"/>
        <v>7.93</v>
      </c>
      <c r="I28" s="74">
        <f>ROUND(F28*H28,2)</f>
        <v>4761.41</v>
      </c>
    </row>
    <row r="29" spans="1:10">
      <c r="A29" s="342" t="s">
        <v>8771</v>
      </c>
      <c r="B29" s="343" t="s">
        <v>8706</v>
      </c>
      <c r="C29" s="344">
        <v>115005</v>
      </c>
      <c r="D29" s="345" t="s">
        <v>9045</v>
      </c>
      <c r="E29" s="346" t="s">
        <v>47</v>
      </c>
      <c r="F29" s="346">
        <v>144.77000000000001</v>
      </c>
      <c r="G29" s="376">
        <v>6.34</v>
      </c>
      <c r="H29" s="377">
        <f>ROUND(G29*1.25,2)</f>
        <v>7.93</v>
      </c>
      <c r="I29" s="74">
        <f>ROUND(F29*H29,2)</f>
        <v>1148.03</v>
      </c>
    </row>
    <row r="30" spans="1:10">
      <c r="A30" s="342" t="s">
        <v>8772</v>
      </c>
      <c r="B30" s="343" t="s">
        <v>8706</v>
      </c>
      <c r="C30" s="344" t="s">
        <v>9013</v>
      </c>
      <c r="D30" s="345" t="s">
        <v>8711</v>
      </c>
      <c r="E30" s="346" t="s">
        <v>1</v>
      </c>
      <c r="F30" s="346">
        <f>3.55*0.6</f>
        <v>2.13</v>
      </c>
      <c r="G30" s="376">
        <v>8.65</v>
      </c>
      <c r="H30" s="377">
        <f>ROUND(G30*1.25,2)</f>
        <v>10.81</v>
      </c>
      <c r="I30" s="74">
        <f>ROUND(F30*H30,2)</f>
        <v>23.03</v>
      </c>
    </row>
    <row r="31" spans="1:10">
      <c r="A31" s="342"/>
      <c r="B31" s="343"/>
      <c r="C31" s="344"/>
      <c r="D31" s="345"/>
      <c r="E31" s="346"/>
      <c r="F31" s="346"/>
      <c r="G31" s="376"/>
      <c r="H31" s="377"/>
      <c r="I31" s="74"/>
    </row>
    <row r="32" spans="1:10">
      <c r="A32" s="342" t="s">
        <v>8773</v>
      </c>
      <c r="B32" s="343" t="s">
        <v>8706</v>
      </c>
      <c r="C32" s="344">
        <v>76001</v>
      </c>
      <c r="D32" s="345" t="s">
        <v>9052</v>
      </c>
      <c r="E32" s="346" t="s">
        <v>8473</v>
      </c>
      <c r="F32" s="346">
        <v>14</v>
      </c>
      <c r="G32" s="376">
        <v>9.7899999999999991</v>
      </c>
      <c r="H32" s="377">
        <f>ROUND(G32*1.25,2)</f>
        <v>12.24</v>
      </c>
      <c r="I32" s="74">
        <f>ROUND(F32*H32,2)</f>
        <v>171.36</v>
      </c>
    </row>
    <row r="33" spans="1:10">
      <c r="A33" s="342" t="s">
        <v>8774</v>
      </c>
      <c r="B33" s="343" t="s">
        <v>8706</v>
      </c>
      <c r="C33" s="344">
        <v>66008</v>
      </c>
      <c r="D33" s="345" t="s">
        <v>9041</v>
      </c>
      <c r="E33" s="346" t="s">
        <v>36</v>
      </c>
      <c r="F33" s="346">
        <v>210</v>
      </c>
      <c r="G33" s="376">
        <v>1.48</v>
      </c>
      <c r="H33" s="377">
        <f>ROUND(G33*1.25,2)</f>
        <v>1.85</v>
      </c>
      <c r="I33" s="74">
        <f>ROUND(F33*H33,2)</f>
        <v>388.5</v>
      </c>
    </row>
    <row r="34" spans="1:10">
      <c r="A34" s="342" t="s">
        <v>8775</v>
      </c>
      <c r="B34" s="343" t="s">
        <v>8710</v>
      </c>
      <c r="C34" s="344" t="s">
        <v>6299</v>
      </c>
      <c r="D34" s="345" t="s">
        <v>6300</v>
      </c>
      <c r="E34" s="346" t="s">
        <v>294</v>
      </c>
      <c r="F34" s="346">
        <v>210</v>
      </c>
      <c r="G34" s="376" t="str">
        <f>IF($C34="","",VLOOKUP($C34,' SINAPI'!$A$5:$D$4001,4,FALSE))</f>
        <v>21,91</v>
      </c>
      <c r="H34" s="377">
        <f t="shared" si="0"/>
        <v>27.39</v>
      </c>
      <c r="I34" s="74">
        <f>ROUND(F34*H34,2)</f>
        <v>5751.9</v>
      </c>
    </row>
    <row r="35" spans="1:10">
      <c r="A35" s="342" t="s">
        <v>8776</v>
      </c>
      <c r="B35" s="343" t="s">
        <v>8710</v>
      </c>
      <c r="C35" s="344" t="s">
        <v>6274</v>
      </c>
      <c r="D35" s="345" t="s">
        <v>6242</v>
      </c>
      <c r="E35" s="346" t="s">
        <v>6275</v>
      </c>
      <c r="F35" s="346">
        <f>'MEMORIA DE  CALCULO'!E160</f>
        <v>5221.2</v>
      </c>
      <c r="G35" s="376" t="str">
        <f>IF($C35="","",VLOOKUP($C35,' SINAPI'!$A$5:$D$4001,4,FALSE))</f>
        <v>1,24</v>
      </c>
      <c r="H35" s="377">
        <f t="shared" si="0"/>
        <v>1.55</v>
      </c>
      <c r="I35" s="74">
        <f t="shared" si="1"/>
        <v>8092.86</v>
      </c>
    </row>
    <row r="36" spans="1:10">
      <c r="A36" s="342" t="s">
        <v>8777</v>
      </c>
      <c r="B36" s="343"/>
      <c r="C36" s="344" t="s">
        <v>8678</v>
      </c>
      <c r="D36" s="345" t="s">
        <v>8724</v>
      </c>
      <c r="E36" s="346" t="s">
        <v>6257</v>
      </c>
      <c r="F36" s="346">
        <f>F34*1.6</f>
        <v>336</v>
      </c>
      <c r="G36" s="376">
        <v>55</v>
      </c>
      <c r="H36" s="377">
        <f t="shared" si="0"/>
        <v>68.75</v>
      </c>
      <c r="I36" s="74">
        <f t="shared" si="1"/>
        <v>23100</v>
      </c>
    </row>
    <row r="37" spans="1:10">
      <c r="A37" s="342"/>
      <c r="B37" s="343"/>
      <c r="C37" s="343"/>
      <c r="D37" s="347" t="s">
        <v>8638</v>
      </c>
      <c r="E37" s="346"/>
      <c r="F37" s="346"/>
      <c r="G37" s="376"/>
      <c r="H37" s="378"/>
      <c r="I37" s="76">
        <f>SUM(I20:I36)</f>
        <v>49612.39</v>
      </c>
      <c r="J37" s="218"/>
    </row>
    <row r="38" spans="1:10">
      <c r="A38" s="342"/>
      <c r="B38" s="343"/>
      <c r="C38" s="343"/>
      <c r="D38" s="345"/>
      <c r="E38" s="346"/>
      <c r="F38" s="346"/>
      <c r="G38" s="376"/>
      <c r="H38" s="378"/>
      <c r="I38" s="74"/>
    </row>
    <row r="39" spans="1:10">
      <c r="A39" s="338">
        <v>3</v>
      </c>
      <c r="B39" s="349"/>
      <c r="C39" s="349"/>
      <c r="D39" s="340" t="s">
        <v>8654</v>
      </c>
      <c r="E39" s="350"/>
      <c r="F39" s="350"/>
      <c r="G39" s="381"/>
      <c r="H39" s="382"/>
      <c r="I39" s="78"/>
    </row>
    <row r="40" spans="1:10">
      <c r="A40" s="342" t="s">
        <v>8778</v>
      </c>
      <c r="B40" s="343"/>
      <c r="C40" s="343"/>
      <c r="D40" s="347" t="s">
        <v>8655</v>
      </c>
      <c r="E40" s="346"/>
      <c r="F40" s="346"/>
      <c r="G40" s="376"/>
      <c r="H40" s="378"/>
      <c r="I40" s="74"/>
    </row>
    <row r="41" spans="1:10" ht="22.5">
      <c r="A41" s="342" t="s">
        <v>8779</v>
      </c>
      <c r="B41" s="343" t="s">
        <v>8710</v>
      </c>
      <c r="C41" s="344" t="s">
        <v>856</v>
      </c>
      <c r="D41" s="345" t="s">
        <v>857</v>
      </c>
      <c r="E41" s="346" t="s">
        <v>1</v>
      </c>
      <c r="F41" s="346">
        <f>5*3</f>
        <v>15</v>
      </c>
      <c r="G41" s="376" t="str">
        <f>IF($C41="","",VLOOKUP($C41,' SINAPI'!$A$5:$D$4001,4,FALSE))</f>
        <v>48,62</v>
      </c>
      <c r="H41" s="378">
        <f t="shared" ref="H41:H55" si="2">ROUND(G41*1.25,2)</f>
        <v>60.78</v>
      </c>
      <c r="I41" s="74">
        <f t="shared" ref="I41:I55" si="3">ROUND(F41*H41,2)</f>
        <v>911.7</v>
      </c>
    </row>
    <row r="42" spans="1:10" ht="22.5">
      <c r="A42" s="342" t="s">
        <v>8780</v>
      </c>
      <c r="B42" s="343" t="s">
        <v>8710</v>
      </c>
      <c r="C42" s="344" t="s">
        <v>6227</v>
      </c>
      <c r="D42" s="345" t="s">
        <v>6228</v>
      </c>
      <c r="E42" s="346" t="s">
        <v>294</v>
      </c>
      <c r="F42" s="346">
        <f>((3.6+2.15)*2)*0.75*0.35</f>
        <v>3.0187499999999998</v>
      </c>
      <c r="G42" s="376" t="str">
        <f>IF($C42="","",VLOOKUP($C42,' SINAPI'!$A$5:$D$4001,4,FALSE))</f>
        <v>76,97</v>
      </c>
      <c r="H42" s="378">
        <f>ROUND(G42*1.25,2)</f>
        <v>96.21</v>
      </c>
      <c r="I42" s="74">
        <f>ROUND(F42*H42,2)</f>
        <v>290.43</v>
      </c>
    </row>
    <row r="43" spans="1:10">
      <c r="A43" s="342" t="s">
        <v>8781</v>
      </c>
      <c r="B43" s="343" t="s">
        <v>8710</v>
      </c>
      <c r="C43" s="344" t="s">
        <v>6238</v>
      </c>
      <c r="D43" s="345" t="s">
        <v>6239</v>
      </c>
      <c r="E43" s="346" t="s">
        <v>294</v>
      </c>
      <c r="F43" s="346">
        <f>F42-F49</f>
        <v>2.2597499999999995</v>
      </c>
      <c r="G43" s="376" t="str">
        <f>IF($C43="","",VLOOKUP($C43,' SINAPI'!$A$5:$D$4001,4,FALSE))</f>
        <v>51,54</v>
      </c>
      <c r="H43" s="378">
        <f>ROUND(G43*1.25,2)</f>
        <v>64.430000000000007</v>
      </c>
      <c r="I43" s="74">
        <f>ROUND(F43*H43,2)</f>
        <v>145.6</v>
      </c>
      <c r="J43" s="219"/>
    </row>
    <row r="44" spans="1:10" ht="22.5">
      <c r="A44" s="342" t="s">
        <v>8782</v>
      </c>
      <c r="B44" s="343" t="s">
        <v>8710</v>
      </c>
      <c r="C44" s="344" t="s">
        <v>6310</v>
      </c>
      <c r="D44" s="345" t="s">
        <v>6311</v>
      </c>
      <c r="E44" s="346" t="s">
        <v>294</v>
      </c>
      <c r="F44" s="346">
        <f>F50/0.07*0.05</f>
        <v>0.38700000000000001</v>
      </c>
      <c r="G44" s="376" t="str">
        <f>IF($C44="","",VLOOKUP($C44,' SINAPI'!$A$5:$D$4001,4,FALSE))</f>
        <v>162,14</v>
      </c>
      <c r="H44" s="378">
        <f>ROUND(G44*1.25,2)</f>
        <v>202.68</v>
      </c>
      <c r="I44" s="74">
        <f>ROUND(F44*H44,2)</f>
        <v>78.44</v>
      </c>
    </row>
    <row r="45" spans="1:10">
      <c r="A45" s="342" t="s">
        <v>8783</v>
      </c>
      <c r="B45" s="343" t="s">
        <v>8710</v>
      </c>
      <c r="C45" s="344" t="s">
        <v>869</v>
      </c>
      <c r="D45" s="345" t="s">
        <v>870</v>
      </c>
      <c r="E45" s="346" t="s">
        <v>47</v>
      </c>
      <c r="F45" s="346">
        <f>F49*12</f>
        <v>9.1080000000000005</v>
      </c>
      <c r="G45" s="376" t="str">
        <f>IF($C45="","",VLOOKUP($C45,' SINAPI'!$A$5:$D$4001,4,FALSE))</f>
        <v>37,71</v>
      </c>
      <c r="H45" s="378">
        <f t="shared" si="2"/>
        <v>47.14</v>
      </c>
      <c r="I45" s="74">
        <f t="shared" si="3"/>
        <v>429.35</v>
      </c>
    </row>
    <row r="46" spans="1:10" ht="22.5">
      <c r="A46" s="342" t="s">
        <v>8784</v>
      </c>
      <c r="B46" s="343" t="s">
        <v>8710</v>
      </c>
      <c r="C46" s="344">
        <v>92791</v>
      </c>
      <c r="D46" s="345" t="s">
        <v>1050</v>
      </c>
      <c r="E46" s="346" t="s">
        <v>36</v>
      </c>
      <c r="F46" s="346">
        <f>F49*20</f>
        <v>15.180000000000003</v>
      </c>
      <c r="G46" s="376" t="str">
        <f>IF($C46="","",VLOOKUP($C46,' SINAPI'!$A$5:$D$4001,4,FALSE))</f>
        <v>5,21</v>
      </c>
      <c r="H46" s="378">
        <f t="shared" si="2"/>
        <v>6.51</v>
      </c>
      <c r="I46" s="74">
        <f t="shared" si="3"/>
        <v>98.82</v>
      </c>
    </row>
    <row r="47" spans="1:10" ht="22.5">
      <c r="A47" s="342" t="s">
        <v>8785</v>
      </c>
      <c r="B47" s="343" t="s">
        <v>8710</v>
      </c>
      <c r="C47" s="344" t="s">
        <v>1125</v>
      </c>
      <c r="D47" s="345" t="s">
        <v>1126</v>
      </c>
      <c r="E47" s="346" t="s">
        <v>36</v>
      </c>
      <c r="F47" s="346">
        <f>F49*30</f>
        <v>22.770000000000003</v>
      </c>
      <c r="G47" s="376" t="str">
        <f>IF($C47="","",VLOOKUP($C47,' SINAPI'!$A$5:$D$4001,4,FALSE))</f>
        <v>5,55</v>
      </c>
      <c r="H47" s="378">
        <f t="shared" si="2"/>
        <v>6.94</v>
      </c>
      <c r="I47" s="74">
        <f t="shared" si="3"/>
        <v>158.02000000000001</v>
      </c>
    </row>
    <row r="48" spans="1:10" ht="22.5">
      <c r="A48" s="342" t="s">
        <v>8786</v>
      </c>
      <c r="B48" s="343" t="s">
        <v>8710</v>
      </c>
      <c r="C48" s="344" t="s">
        <v>1120</v>
      </c>
      <c r="D48" s="345" t="s">
        <v>1121</v>
      </c>
      <c r="E48" s="346" t="s">
        <v>36</v>
      </c>
      <c r="F48" s="346">
        <f>F49*50</f>
        <v>37.950000000000003</v>
      </c>
      <c r="G48" s="376" t="str">
        <f>IF($C48="","",VLOOKUP($C48,' SINAPI'!$A$5:$D$4001,4,FALSE))</f>
        <v>7,96</v>
      </c>
      <c r="H48" s="378">
        <f t="shared" si="2"/>
        <v>9.9499999999999993</v>
      </c>
      <c r="I48" s="74">
        <f t="shared" si="3"/>
        <v>377.6</v>
      </c>
    </row>
    <row r="49" spans="1:11" ht="22.5">
      <c r="A49" s="342" t="s">
        <v>8787</v>
      </c>
      <c r="B49" s="343" t="s">
        <v>8710</v>
      </c>
      <c r="C49" s="344">
        <v>96556</v>
      </c>
      <c r="D49" s="345" t="s">
        <v>1155</v>
      </c>
      <c r="E49" s="346" t="s">
        <v>294</v>
      </c>
      <c r="F49" s="346">
        <f>((3.6+2.15)*2)*0.2*0.3*1.1</f>
        <v>0.75900000000000012</v>
      </c>
      <c r="G49" s="376" t="str">
        <f>IF($C49="","",VLOOKUP($C49,' SINAPI'!$A$5:$D$4001,4,FALSE))</f>
        <v>472,59</v>
      </c>
      <c r="H49" s="378">
        <f t="shared" si="2"/>
        <v>590.74</v>
      </c>
      <c r="I49" s="74">
        <f t="shared" si="3"/>
        <v>448.37</v>
      </c>
    </row>
    <row r="50" spans="1:11" ht="22.5">
      <c r="A50" s="342" t="s">
        <v>8788</v>
      </c>
      <c r="B50" s="343" t="s">
        <v>8710</v>
      </c>
      <c r="C50" s="344" t="s">
        <v>864</v>
      </c>
      <c r="D50" s="345" t="s">
        <v>865</v>
      </c>
      <c r="E50" s="346" t="s">
        <v>294</v>
      </c>
      <c r="F50" s="346">
        <f>3.6*2.15*0.07</f>
        <v>0.54180000000000006</v>
      </c>
      <c r="G50" s="376" t="str">
        <f>IF($C50="","",VLOOKUP($C50,' SINAPI'!$A$5:$D$4001,4,FALSE))</f>
        <v>472,51</v>
      </c>
      <c r="H50" s="378">
        <f t="shared" si="2"/>
        <v>590.64</v>
      </c>
      <c r="I50" s="74">
        <f t="shared" si="3"/>
        <v>320.01</v>
      </c>
      <c r="K50" s="108"/>
    </row>
    <row r="51" spans="1:11">
      <c r="A51" s="342" t="s">
        <v>8789</v>
      </c>
      <c r="B51" s="343"/>
      <c r="C51" s="343"/>
      <c r="D51" s="347" t="s">
        <v>8656</v>
      </c>
      <c r="E51" s="346" t="s">
        <v>9084</v>
      </c>
      <c r="F51" s="346"/>
      <c r="G51" s="376"/>
      <c r="H51" s="378"/>
      <c r="I51" s="74"/>
    </row>
    <row r="52" spans="1:11">
      <c r="A52" s="342" t="s">
        <v>8790</v>
      </c>
      <c r="B52" s="343"/>
      <c r="C52" s="343"/>
      <c r="D52" s="347" t="s">
        <v>8652</v>
      </c>
      <c r="E52" s="346"/>
      <c r="F52" s="346"/>
      <c r="G52" s="376"/>
      <c r="H52" s="378"/>
      <c r="I52" s="74"/>
    </row>
    <row r="53" spans="1:11" ht="22.5">
      <c r="A53" s="342" t="s">
        <v>8791</v>
      </c>
      <c r="B53" s="343" t="s">
        <v>8710</v>
      </c>
      <c r="C53" s="344" t="s">
        <v>1199</v>
      </c>
      <c r="D53" s="345" t="s">
        <v>1200</v>
      </c>
      <c r="E53" s="346" t="s">
        <v>294</v>
      </c>
      <c r="F53" s="346">
        <v>2.59</v>
      </c>
      <c r="G53" s="376" t="str">
        <f>IF($C53="","",VLOOKUP($C53,' SINAPI'!$A$5:$D$4001,4,FALSE))</f>
        <v>1.863,09</v>
      </c>
      <c r="H53" s="378">
        <f t="shared" si="2"/>
        <v>2328.86</v>
      </c>
      <c r="I53" s="74">
        <f t="shared" si="3"/>
        <v>6031.75</v>
      </c>
    </row>
    <row r="54" spans="1:11">
      <c r="A54" s="342" t="s">
        <v>8792</v>
      </c>
      <c r="B54" s="343"/>
      <c r="C54" s="344"/>
      <c r="D54" s="347" t="s">
        <v>8671</v>
      </c>
      <c r="E54" s="346"/>
      <c r="F54" s="346"/>
      <c r="G54" s="376"/>
      <c r="H54" s="378"/>
      <c r="I54" s="74"/>
    </row>
    <row r="55" spans="1:11" ht="22.5">
      <c r="A55" s="342" t="s">
        <v>8793</v>
      </c>
      <c r="B55" s="343" t="s">
        <v>8710</v>
      </c>
      <c r="C55" s="344" t="s">
        <v>1158</v>
      </c>
      <c r="D55" s="345" t="s">
        <v>1159</v>
      </c>
      <c r="E55" s="346" t="s">
        <v>47</v>
      </c>
      <c r="F55" s="346">
        <f>3.6*2.15</f>
        <v>7.74</v>
      </c>
      <c r="G55" s="376" t="str">
        <f>IF($C55="","",VLOOKUP($C55,' SINAPI'!$A$5:$D$4001,4,FALSE))</f>
        <v>104,94</v>
      </c>
      <c r="H55" s="378">
        <f t="shared" si="2"/>
        <v>131.18</v>
      </c>
      <c r="I55" s="74">
        <f t="shared" si="3"/>
        <v>1015.33</v>
      </c>
    </row>
    <row r="56" spans="1:11">
      <c r="A56" s="342" t="s">
        <v>8794</v>
      </c>
      <c r="B56" s="343"/>
      <c r="C56" s="344"/>
      <c r="D56" s="347" t="s">
        <v>8687</v>
      </c>
      <c r="E56" s="346"/>
      <c r="F56" s="346"/>
      <c r="G56" s="376"/>
      <c r="H56" s="378"/>
      <c r="I56" s="74"/>
    </row>
    <row r="57" spans="1:11">
      <c r="A57" s="342" t="s">
        <v>8795</v>
      </c>
      <c r="B57" s="343" t="s">
        <v>8710</v>
      </c>
      <c r="C57" s="344" t="s">
        <v>667</v>
      </c>
      <c r="D57" s="345" t="s">
        <v>668</v>
      </c>
      <c r="E57" s="346" t="s">
        <v>1</v>
      </c>
      <c r="F57" s="346">
        <v>5</v>
      </c>
      <c r="G57" s="376" t="str">
        <f>IF($C57="","",VLOOKUP($C57,' SINAPI'!$A$5:$D$4001,4,FALSE))</f>
        <v>197,10</v>
      </c>
      <c r="H57" s="378">
        <f>ROUND(G57*1.25,2)</f>
        <v>246.38</v>
      </c>
      <c r="I57" s="74">
        <f>ROUND(F57*H57,2)</f>
        <v>1231.9000000000001</v>
      </c>
    </row>
    <row r="58" spans="1:11">
      <c r="A58" s="342" t="s">
        <v>8796</v>
      </c>
      <c r="B58" s="343" t="s">
        <v>8710</v>
      </c>
      <c r="C58" s="344" t="s">
        <v>661</v>
      </c>
      <c r="D58" s="345" t="s">
        <v>662</v>
      </c>
      <c r="E58" s="346" t="s">
        <v>1</v>
      </c>
      <c r="F58" s="346">
        <v>10</v>
      </c>
      <c r="G58" s="376" t="str">
        <f>IF($C58="","",VLOOKUP($C58,' SINAPI'!$A$5:$D$4001,4,FALSE))</f>
        <v>82,03</v>
      </c>
      <c r="H58" s="378">
        <f>ROUND(G58*1.25,2)</f>
        <v>102.54</v>
      </c>
      <c r="I58" s="74">
        <f>ROUND(F58*H58,2)</f>
        <v>1025.4000000000001</v>
      </c>
    </row>
    <row r="59" spans="1:11">
      <c r="A59" s="342"/>
      <c r="B59" s="343"/>
      <c r="C59" s="343"/>
      <c r="D59" s="345" t="s">
        <v>8638</v>
      </c>
      <c r="E59" s="346" t="s">
        <v>9084</v>
      </c>
      <c r="F59" s="346"/>
      <c r="G59" s="376" t="str">
        <f>IF($C59="","",VLOOKUP($C59,' SINAPI'!$A$5:$D$4001,4,FALSE))</f>
        <v/>
      </c>
      <c r="H59" s="378"/>
      <c r="I59" s="76">
        <f>SUM(I41:I58)</f>
        <v>12562.72</v>
      </c>
      <c r="J59" s="218"/>
    </row>
    <row r="60" spans="1:11">
      <c r="A60" s="342"/>
      <c r="B60" s="343"/>
      <c r="C60" s="343"/>
      <c r="D60" s="345"/>
      <c r="E60" s="346"/>
      <c r="F60" s="346"/>
      <c r="G60" s="376"/>
      <c r="H60" s="378"/>
      <c r="I60" s="74"/>
    </row>
    <row r="61" spans="1:11">
      <c r="A61" s="338">
        <v>4</v>
      </c>
      <c r="B61" s="349"/>
      <c r="C61" s="349"/>
      <c r="D61" s="340" t="s">
        <v>8653</v>
      </c>
      <c r="E61" s="350"/>
      <c r="F61" s="350"/>
      <c r="G61" s="381"/>
      <c r="H61" s="382"/>
      <c r="I61" s="78"/>
    </row>
    <row r="62" spans="1:11">
      <c r="A62" s="342" t="s">
        <v>8797</v>
      </c>
      <c r="B62" s="343"/>
      <c r="C62" s="343"/>
      <c r="D62" s="347" t="s">
        <v>8657</v>
      </c>
      <c r="E62" s="346"/>
      <c r="F62" s="346"/>
      <c r="G62" s="376"/>
      <c r="H62" s="378"/>
      <c r="I62" s="74"/>
    </row>
    <row r="63" spans="1:11" ht="22.5">
      <c r="A63" s="342" t="s">
        <v>8798</v>
      </c>
      <c r="B63" s="343" t="s">
        <v>8710</v>
      </c>
      <c r="C63" s="344" t="s">
        <v>786</v>
      </c>
      <c r="D63" s="345" t="s">
        <v>787</v>
      </c>
      <c r="E63" s="346" t="s">
        <v>47</v>
      </c>
      <c r="F63" s="346">
        <f>ROUND(3*2.1,2)</f>
        <v>6.3</v>
      </c>
      <c r="G63" s="376" t="str">
        <f>IF($C63="","",VLOOKUP($C63,' SINAPI'!$A$5:$D$4001,4,FALSE))</f>
        <v>983,53</v>
      </c>
      <c r="H63" s="378">
        <f t="shared" ref="H63:H74" si="4">ROUND(G63*1.25,2)</f>
        <v>1229.4100000000001</v>
      </c>
      <c r="I63" s="74">
        <f t="shared" ref="I63:I74" si="5">ROUND(F63*H63,2)</f>
        <v>7745.28</v>
      </c>
    </row>
    <row r="64" spans="1:11">
      <c r="A64" s="342" t="s">
        <v>8799</v>
      </c>
      <c r="B64" s="343"/>
      <c r="C64" s="344"/>
      <c r="D64" s="347" t="s">
        <v>8655</v>
      </c>
      <c r="E64" s="346"/>
      <c r="F64" s="346"/>
      <c r="G64" s="376"/>
      <c r="H64" s="378"/>
      <c r="I64" s="74"/>
    </row>
    <row r="65" spans="1:9" ht="22.5">
      <c r="A65" s="342" t="s">
        <v>8800</v>
      </c>
      <c r="B65" s="343" t="s">
        <v>8710</v>
      </c>
      <c r="C65" s="344" t="s">
        <v>856</v>
      </c>
      <c r="D65" s="345" t="s">
        <v>857</v>
      </c>
      <c r="E65" s="346" t="s">
        <v>1</v>
      </c>
      <c r="F65" s="346">
        <f>4*3</f>
        <v>12</v>
      </c>
      <c r="G65" s="376" t="str">
        <f>IF($C65="","",VLOOKUP($C65,' SINAPI'!$A$5:$D$4001,4,FALSE))</f>
        <v>48,62</v>
      </c>
      <c r="H65" s="378">
        <f t="shared" si="4"/>
        <v>60.78</v>
      </c>
      <c r="I65" s="74">
        <f t="shared" si="5"/>
        <v>729.36</v>
      </c>
    </row>
    <row r="66" spans="1:9" ht="22.5">
      <c r="A66" s="342" t="s">
        <v>8801</v>
      </c>
      <c r="B66" s="343" t="s">
        <v>8710</v>
      </c>
      <c r="C66" s="344" t="s">
        <v>6227</v>
      </c>
      <c r="D66" s="345" t="s">
        <v>6228</v>
      </c>
      <c r="E66" s="346" t="s">
        <v>294</v>
      </c>
      <c r="F66" s="346">
        <f>13.8*0.8*0.35</f>
        <v>3.8639999999999999</v>
      </c>
      <c r="G66" s="376" t="str">
        <f>IF($C66="","",VLOOKUP($C66,' SINAPI'!$A$5:$D$4001,4,FALSE))</f>
        <v>76,97</v>
      </c>
      <c r="H66" s="378">
        <f>ROUND(G66*1.25,2)</f>
        <v>96.21</v>
      </c>
      <c r="I66" s="74">
        <f>ROUND(F66*H66,2)</f>
        <v>371.76</v>
      </c>
    </row>
    <row r="67" spans="1:9">
      <c r="A67" s="342" t="s">
        <v>8802</v>
      </c>
      <c r="B67" s="343" t="s">
        <v>8710</v>
      </c>
      <c r="C67" s="344" t="s">
        <v>6238</v>
      </c>
      <c r="D67" s="345" t="s">
        <v>6239</v>
      </c>
      <c r="E67" s="346" t="s">
        <v>294</v>
      </c>
      <c r="F67" s="346">
        <f>F66-F73</f>
        <v>3.0359999999999996</v>
      </c>
      <c r="G67" s="376" t="str">
        <f>IF($C67="","",VLOOKUP($C67,' SINAPI'!$A$5:$D$4001,4,FALSE))</f>
        <v>51,54</v>
      </c>
      <c r="H67" s="378">
        <f>ROUND(G67*1.25,2)</f>
        <v>64.430000000000007</v>
      </c>
      <c r="I67" s="74">
        <f>ROUND(F67*H67,2)</f>
        <v>195.61</v>
      </c>
    </row>
    <row r="68" spans="1:9" ht="22.5">
      <c r="A68" s="342" t="s">
        <v>8803</v>
      </c>
      <c r="B68" s="343" t="s">
        <v>8710</v>
      </c>
      <c r="C68" s="344" t="s">
        <v>6310</v>
      </c>
      <c r="D68" s="345" t="s">
        <v>6311</v>
      </c>
      <c r="E68" s="346" t="s">
        <v>294</v>
      </c>
      <c r="F68" s="346">
        <f>13.8*0.2*0.05</f>
        <v>0.13800000000000001</v>
      </c>
      <c r="G68" s="376" t="str">
        <f>IF($C68="","",VLOOKUP($C68,' SINAPI'!$A$5:$D$4001,4,FALSE))</f>
        <v>162,14</v>
      </c>
      <c r="H68" s="378">
        <f>ROUND(G68*1.25,2)</f>
        <v>202.68</v>
      </c>
      <c r="I68" s="74">
        <f>ROUND(F68*H68,2)</f>
        <v>27.97</v>
      </c>
    </row>
    <row r="69" spans="1:9">
      <c r="A69" s="342" t="s">
        <v>8804</v>
      </c>
      <c r="B69" s="343" t="s">
        <v>8710</v>
      </c>
      <c r="C69" s="344" t="s">
        <v>869</v>
      </c>
      <c r="D69" s="345" t="s">
        <v>870</v>
      </c>
      <c r="E69" s="346" t="s">
        <v>47</v>
      </c>
      <c r="F69" s="346">
        <f>F73*12</f>
        <v>9.9359999999999999</v>
      </c>
      <c r="G69" s="376" t="str">
        <f>IF($C69="","",VLOOKUP($C69,' SINAPI'!$A$5:$D$4001,4,FALSE))</f>
        <v>37,71</v>
      </c>
      <c r="H69" s="378">
        <f t="shared" si="4"/>
        <v>47.14</v>
      </c>
      <c r="I69" s="74">
        <f t="shared" si="5"/>
        <v>468.38</v>
      </c>
    </row>
    <row r="70" spans="1:9" ht="22.5">
      <c r="A70" s="342" t="s">
        <v>8805</v>
      </c>
      <c r="B70" s="343" t="s">
        <v>8710</v>
      </c>
      <c r="C70" s="344">
        <v>92791</v>
      </c>
      <c r="D70" s="345" t="s">
        <v>1050</v>
      </c>
      <c r="E70" s="346" t="s">
        <v>36</v>
      </c>
      <c r="F70" s="346">
        <f>F73*20</f>
        <v>16.560000000000002</v>
      </c>
      <c r="G70" s="376" t="str">
        <f>IF($C70="","",VLOOKUP($C70,' SINAPI'!$A$5:$D$4001,4,FALSE))</f>
        <v>5,21</v>
      </c>
      <c r="H70" s="378">
        <f t="shared" si="4"/>
        <v>6.51</v>
      </c>
      <c r="I70" s="74">
        <f t="shared" si="5"/>
        <v>107.81</v>
      </c>
    </row>
    <row r="71" spans="1:9" ht="22.5">
      <c r="A71" s="342" t="s">
        <v>8806</v>
      </c>
      <c r="B71" s="343" t="s">
        <v>8710</v>
      </c>
      <c r="C71" s="344" t="s">
        <v>1125</v>
      </c>
      <c r="D71" s="345" t="s">
        <v>1126</v>
      </c>
      <c r="E71" s="346" t="s">
        <v>36</v>
      </c>
      <c r="F71" s="346">
        <f>F73*30</f>
        <v>24.840000000000003</v>
      </c>
      <c r="G71" s="376" t="str">
        <f>IF($C71="","",VLOOKUP($C71,' SINAPI'!$A$5:$D$4001,4,FALSE))</f>
        <v>5,55</v>
      </c>
      <c r="H71" s="378">
        <f t="shared" si="4"/>
        <v>6.94</v>
      </c>
      <c r="I71" s="74">
        <f t="shared" si="5"/>
        <v>172.39</v>
      </c>
    </row>
    <row r="72" spans="1:9" ht="22.5">
      <c r="A72" s="342" t="s">
        <v>8807</v>
      </c>
      <c r="B72" s="343" t="s">
        <v>8710</v>
      </c>
      <c r="C72" s="344" t="s">
        <v>1120</v>
      </c>
      <c r="D72" s="345" t="s">
        <v>1121</v>
      </c>
      <c r="E72" s="346" t="s">
        <v>36</v>
      </c>
      <c r="F72" s="346">
        <f>F73*50</f>
        <v>41.400000000000006</v>
      </c>
      <c r="G72" s="376" t="str">
        <f>IF($C72="","",VLOOKUP($C72,' SINAPI'!$A$5:$D$4001,4,FALSE))</f>
        <v>7,96</v>
      </c>
      <c r="H72" s="378">
        <f t="shared" si="4"/>
        <v>9.9499999999999993</v>
      </c>
      <c r="I72" s="74">
        <f t="shared" si="5"/>
        <v>411.93</v>
      </c>
    </row>
    <row r="73" spans="1:9" ht="22.5">
      <c r="A73" s="342" t="s">
        <v>8808</v>
      </c>
      <c r="B73" s="343" t="s">
        <v>8710</v>
      </c>
      <c r="C73" s="344">
        <v>96556</v>
      </c>
      <c r="D73" s="345" t="s">
        <v>1155</v>
      </c>
      <c r="E73" s="346" t="s">
        <v>294</v>
      </c>
      <c r="F73" s="346">
        <f>'MEMORIA DE  CALCULO'!E292</f>
        <v>0.82800000000000007</v>
      </c>
      <c r="G73" s="376" t="str">
        <f>IF($C73="","",VLOOKUP($C73,' SINAPI'!$A$5:$D$4001,4,FALSE))</f>
        <v>472,59</v>
      </c>
      <c r="H73" s="378">
        <f t="shared" si="4"/>
        <v>590.74</v>
      </c>
      <c r="I73" s="74">
        <f t="shared" si="5"/>
        <v>489.13</v>
      </c>
    </row>
    <row r="74" spans="1:9" ht="22.5">
      <c r="A74" s="342" t="s">
        <v>8809</v>
      </c>
      <c r="B74" s="343" t="s">
        <v>8710</v>
      </c>
      <c r="C74" s="344" t="s">
        <v>864</v>
      </c>
      <c r="D74" s="345" t="s">
        <v>865</v>
      </c>
      <c r="E74" s="346" t="s">
        <v>294</v>
      </c>
      <c r="F74" s="346">
        <f>11.72*0.07</f>
        <v>0.82040000000000013</v>
      </c>
      <c r="G74" s="376" t="str">
        <f>IF($C74="","",VLOOKUP($C74,' SINAPI'!$A$5:$D$4001,4,FALSE))</f>
        <v>472,51</v>
      </c>
      <c r="H74" s="378">
        <f t="shared" si="4"/>
        <v>590.64</v>
      </c>
      <c r="I74" s="74">
        <f t="shared" si="5"/>
        <v>484.56</v>
      </c>
    </row>
    <row r="75" spans="1:9">
      <c r="A75" s="342" t="s">
        <v>8810</v>
      </c>
      <c r="B75" s="343"/>
      <c r="C75" s="344"/>
      <c r="D75" s="347" t="s">
        <v>8656</v>
      </c>
      <c r="E75" s="346"/>
      <c r="F75" s="346"/>
      <c r="G75" s="376"/>
      <c r="H75" s="378"/>
      <c r="I75" s="74"/>
    </row>
    <row r="76" spans="1:9">
      <c r="A76" s="342" t="s">
        <v>8811</v>
      </c>
      <c r="B76" s="343"/>
      <c r="C76" s="344"/>
      <c r="D76" s="347" t="s">
        <v>8670</v>
      </c>
      <c r="E76" s="346"/>
      <c r="F76" s="346"/>
      <c r="G76" s="376"/>
      <c r="H76" s="378"/>
      <c r="I76" s="74"/>
    </row>
    <row r="77" spans="1:9">
      <c r="A77" s="342" t="s">
        <v>8812</v>
      </c>
      <c r="B77" s="343" t="s">
        <v>8710</v>
      </c>
      <c r="C77" s="344" t="s">
        <v>1071</v>
      </c>
      <c r="D77" s="345" t="s">
        <v>1072</v>
      </c>
      <c r="E77" s="346" t="s">
        <v>36</v>
      </c>
      <c r="F77" s="346">
        <f>F80*20</f>
        <v>13.200000000000003</v>
      </c>
      <c r="G77" s="376" t="str">
        <f>IF($C77="","",VLOOKUP($C77,' SINAPI'!$A$5:$D$4001,4,FALSE))</f>
        <v>4,41</v>
      </c>
      <c r="H77" s="378">
        <f t="shared" ref="H77:H81" si="6">ROUND(G77*1.25,2)</f>
        <v>5.51</v>
      </c>
      <c r="I77" s="74">
        <f>ROUND(F77*H77,2)</f>
        <v>72.73</v>
      </c>
    </row>
    <row r="78" spans="1:9" ht="22.5">
      <c r="A78" s="342" t="s">
        <v>8813</v>
      </c>
      <c r="B78" s="343" t="s">
        <v>8710</v>
      </c>
      <c r="C78" s="344" t="s">
        <v>1055</v>
      </c>
      <c r="D78" s="345" t="s">
        <v>1056</v>
      </c>
      <c r="E78" s="346" t="s">
        <v>36</v>
      </c>
      <c r="F78" s="346">
        <f>F80*80</f>
        <v>52.800000000000011</v>
      </c>
      <c r="G78" s="376" t="str">
        <f>IF($C78="","",VLOOKUP($C78,' SINAPI'!$A$5:$D$4001,4,FALSE))</f>
        <v>3,95</v>
      </c>
      <c r="H78" s="378">
        <f t="shared" si="6"/>
        <v>4.9400000000000004</v>
      </c>
      <c r="I78" s="74">
        <f>ROUND(F78*H78,2)</f>
        <v>260.83</v>
      </c>
    </row>
    <row r="79" spans="1:9" ht="22.5">
      <c r="A79" s="342" t="s">
        <v>8814</v>
      </c>
      <c r="B79" s="343" t="s">
        <v>8710</v>
      </c>
      <c r="C79" s="344">
        <v>92265</v>
      </c>
      <c r="D79" s="345" t="s">
        <v>883</v>
      </c>
      <c r="E79" s="346" t="s">
        <v>47</v>
      </c>
      <c r="F79" s="346">
        <f>F80*12</f>
        <v>7.9200000000000017</v>
      </c>
      <c r="G79" s="376" t="str">
        <f>IF($C79="","",VLOOKUP($C79,' SINAPI'!$A$5:$D$4001,4,FALSE))</f>
        <v>63,80</v>
      </c>
      <c r="H79" s="378">
        <f>ROUND(G79*1.25,2)</f>
        <v>79.75</v>
      </c>
      <c r="I79" s="74">
        <f>ROUND(F79*H79,2)</f>
        <v>631.62</v>
      </c>
    </row>
    <row r="80" spans="1:9" ht="22.5">
      <c r="A80" s="342" t="s">
        <v>8815</v>
      </c>
      <c r="B80" s="343" t="s">
        <v>8710</v>
      </c>
      <c r="C80" s="344" t="s">
        <v>1146</v>
      </c>
      <c r="D80" s="345" t="s">
        <v>1147</v>
      </c>
      <c r="E80" s="346" t="s">
        <v>294</v>
      </c>
      <c r="F80" s="346">
        <f>(0.2*0.2*2.1*4) +(10.8*0.2*0.15)</f>
        <v>0.66000000000000014</v>
      </c>
      <c r="G80" s="376" t="str">
        <f>IF($C80="","",VLOOKUP($C80,' SINAPI'!$A$5:$D$4001,4,FALSE))</f>
        <v>278,01</v>
      </c>
      <c r="H80" s="378">
        <f>ROUND(G80*1.25,2)</f>
        <v>347.51</v>
      </c>
      <c r="I80" s="74">
        <f>ROUND(F80*H80,2)</f>
        <v>229.36</v>
      </c>
    </row>
    <row r="81" spans="1:13" ht="22.5">
      <c r="A81" s="342" t="s">
        <v>8816</v>
      </c>
      <c r="B81" s="343" t="s">
        <v>8710</v>
      </c>
      <c r="C81" s="344" t="s">
        <v>1158</v>
      </c>
      <c r="D81" s="345" t="s">
        <v>1159</v>
      </c>
      <c r="E81" s="346" t="s">
        <v>47</v>
      </c>
      <c r="F81" s="346">
        <v>11.72</v>
      </c>
      <c r="G81" s="376" t="str">
        <f>IF($C81="","",VLOOKUP($C81,' SINAPI'!$A$5:$D$4001,4,FALSE))</f>
        <v>104,94</v>
      </c>
      <c r="H81" s="378">
        <f t="shared" si="6"/>
        <v>131.18</v>
      </c>
      <c r="I81" s="74">
        <f>ROUND(F81*H81,2)</f>
        <v>1537.43</v>
      </c>
    </row>
    <row r="82" spans="1:13">
      <c r="A82" s="342" t="s">
        <v>8817</v>
      </c>
      <c r="B82" s="343"/>
      <c r="C82" s="344"/>
      <c r="D82" s="347" t="s">
        <v>8663</v>
      </c>
      <c r="E82" s="346"/>
      <c r="F82" s="346"/>
      <c r="G82" s="376"/>
      <c r="H82" s="378"/>
      <c r="I82" s="74"/>
    </row>
    <row r="83" spans="1:13" ht="22.5">
      <c r="A83" s="342" t="s">
        <v>8818</v>
      </c>
      <c r="B83" s="343" t="s">
        <v>8745</v>
      </c>
      <c r="C83" s="344" t="s">
        <v>9017</v>
      </c>
      <c r="D83" s="345" t="s">
        <v>8661</v>
      </c>
      <c r="E83" s="346" t="s">
        <v>1</v>
      </c>
      <c r="F83" s="346">
        <v>20</v>
      </c>
      <c r="G83" s="376">
        <f>COMPOSIÇÕES!G8</f>
        <v>77.830000000000013</v>
      </c>
      <c r="H83" s="377">
        <f>ROUND(G83*1.25,2)</f>
        <v>97.29</v>
      </c>
      <c r="I83" s="74">
        <f>ROUND(F83*H83,2)</f>
        <v>1945.8</v>
      </c>
    </row>
    <row r="84" spans="1:13" ht="22.5">
      <c r="A84" s="342" t="s">
        <v>8819</v>
      </c>
      <c r="B84" s="343" t="s">
        <v>8745</v>
      </c>
      <c r="C84" s="344" t="s">
        <v>9018</v>
      </c>
      <c r="D84" s="345" t="s">
        <v>8703</v>
      </c>
      <c r="E84" s="346" t="s">
        <v>1</v>
      </c>
      <c r="F84" s="346">
        <v>20</v>
      </c>
      <c r="G84" s="376">
        <f>COMPOSIÇÕES!G15</f>
        <v>112.48</v>
      </c>
      <c r="H84" s="377">
        <f>ROUND(G84*1.25,2)</f>
        <v>140.6</v>
      </c>
      <c r="I84" s="74">
        <f>ROUND(F84*H84,2)</f>
        <v>2812</v>
      </c>
      <c r="M84" s="108"/>
    </row>
    <row r="85" spans="1:13">
      <c r="A85" s="342" t="s">
        <v>8820</v>
      </c>
      <c r="B85" s="343" t="s">
        <v>8706</v>
      </c>
      <c r="C85" s="351">
        <v>171075</v>
      </c>
      <c r="D85" s="352" t="s">
        <v>8713</v>
      </c>
      <c r="E85" s="353" t="s">
        <v>13</v>
      </c>
      <c r="F85" s="354">
        <v>15</v>
      </c>
      <c r="G85" s="383">
        <v>162.11000000000001</v>
      </c>
      <c r="H85" s="378">
        <f>ROUND(G85*1.25,2)</f>
        <v>202.64</v>
      </c>
      <c r="I85" s="74">
        <f>ROUND(F85*H85,2)</f>
        <v>3039.6</v>
      </c>
      <c r="M85" s="108"/>
    </row>
    <row r="86" spans="1:13" s="108" customFormat="1">
      <c r="A86" s="342" t="s">
        <v>8821</v>
      </c>
      <c r="B86" s="343" t="str">
        <f>B85</f>
        <v>SIURB-EDIF</v>
      </c>
      <c r="C86" s="351">
        <v>171076</v>
      </c>
      <c r="D86" s="352" t="s">
        <v>8714</v>
      </c>
      <c r="E86" s="353" t="s">
        <v>13</v>
      </c>
      <c r="F86" s="354">
        <v>15</v>
      </c>
      <c r="G86" s="383">
        <v>401.1</v>
      </c>
      <c r="H86" s="378">
        <f>ROUND(G86*1.25,2)</f>
        <v>501.38</v>
      </c>
      <c r="I86" s="74">
        <f>ROUND(F86*H86,2)</f>
        <v>7520.7</v>
      </c>
      <c r="J86" s="219"/>
    </row>
    <row r="87" spans="1:13" ht="22.5">
      <c r="A87" s="342" t="s">
        <v>8822</v>
      </c>
      <c r="B87" s="343"/>
      <c r="C87" s="344" t="s">
        <v>8678</v>
      </c>
      <c r="D87" s="345" t="s">
        <v>8748</v>
      </c>
      <c r="E87" s="346" t="s">
        <v>8702</v>
      </c>
      <c r="F87" s="346">
        <v>37</v>
      </c>
      <c r="G87" s="376">
        <v>400</v>
      </c>
      <c r="H87" s="377">
        <v>650</v>
      </c>
      <c r="I87" s="74">
        <f>ROUND(F87*H87,2)</f>
        <v>24050</v>
      </c>
      <c r="M87" s="108"/>
    </row>
    <row r="88" spans="1:13">
      <c r="A88" s="342" t="s">
        <v>8823</v>
      </c>
      <c r="B88" s="343"/>
      <c r="C88" s="344"/>
      <c r="D88" s="347" t="s">
        <v>8741</v>
      </c>
      <c r="E88" s="346"/>
      <c r="F88" s="346"/>
      <c r="G88" s="384"/>
      <c r="H88" s="376"/>
      <c r="I88" s="74"/>
      <c r="M88" s="108"/>
    </row>
    <row r="89" spans="1:13">
      <c r="A89" s="342" t="s">
        <v>8824</v>
      </c>
      <c r="B89" s="343" t="s">
        <v>8710</v>
      </c>
      <c r="C89" s="344" t="s">
        <v>8746</v>
      </c>
      <c r="D89" s="345" t="s">
        <v>8747</v>
      </c>
      <c r="E89" s="346" t="s">
        <v>8473</v>
      </c>
      <c r="F89" s="346">
        <v>1</v>
      </c>
      <c r="G89" s="376">
        <v>65.290000000000006</v>
      </c>
      <c r="H89" s="378">
        <f t="shared" ref="H89:H94" si="7">ROUND(G89*1.25,2)</f>
        <v>81.61</v>
      </c>
      <c r="I89" s="74">
        <f t="shared" ref="I89:I94" si="8">ROUND(F89*H89,2)</f>
        <v>81.61</v>
      </c>
      <c r="M89" s="108"/>
    </row>
    <row r="90" spans="1:13" ht="22.5">
      <c r="A90" s="342" t="s">
        <v>8825</v>
      </c>
      <c r="B90" s="343" t="s">
        <v>8710</v>
      </c>
      <c r="C90" s="344" t="s">
        <v>1626</v>
      </c>
      <c r="D90" s="345" t="s">
        <v>1627</v>
      </c>
      <c r="E90" s="346" t="s">
        <v>13</v>
      </c>
      <c r="F90" s="346">
        <v>3</v>
      </c>
      <c r="G90" s="376" t="str">
        <f>IF($C90="","",VLOOKUP($C90,' SINAPI'!$A$5:$D$4001,4,FALSE))</f>
        <v>54,60</v>
      </c>
      <c r="H90" s="378">
        <f t="shared" si="7"/>
        <v>68.25</v>
      </c>
      <c r="I90" s="74">
        <f t="shared" si="8"/>
        <v>204.75</v>
      </c>
      <c r="M90" s="108"/>
    </row>
    <row r="91" spans="1:13">
      <c r="A91" s="342" t="s">
        <v>8826</v>
      </c>
      <c r="B91" s="343" t="s">
        <v>8710</v>
      </c>
      <c r="C91" s="344" t="s">
        <v>2034</v>
      </c>
      <c r="D91" s="345" t="s">
        <v>2035</v>
      </c>
      <c r="E91" s="346" t="s">
        <v>13</v>
      </c>
      <c r="F91" s="346">
        <v>1</v>
      </c>
      <c r="G91" s="376" t="str">
        <f>IF($C91="","",VLOOKUP($C91,' SINAPI'!$A$5:$D$4001,4,FALSE))</f>
        <v>66,09</v>
      </c>
      <c r="H91" s="378">
        <f t="shared" si="7"/>
        <v>82.61</v>
      </c>
      <c r="I91" s="74">
        <f t="shared" si="8"/>
        <v>82.61</v>
      </c>
      <c r="M91" s="108"/>
    </row>
    <row r="92" spans="1:13">
      <c r="A92" s="342" t="s">
        <v>8827</v>
      </c>
      <c r="B92" s="343" t="s">
        <v>8710</v>
      </c>
      <c r="C92" s="344" t="s">
        <v>2034</v>
      </c>
      <c r="D92" s="345" t="s">
        <v>2035</v>
      </c>
      <c r="E92" s="346" t="s">
        <v>13</v>
      </c>
      <c r="F92" s="346">
        <v>1</v>
      </c>
      <c r="G92" s="376" t="str">
        <f>IF($C92="","",VLOOKUP($C92,' SINAPI'!$A$5:$D$4001,4,FALSE))</f>
        <v>66,09</v>
      </c>
      <c r="H92" s="378">
        <f t="shared" si="7"/>
        <v>82.61</v>
      </c>
      <c r="I92" s="74">
        <f t="shared" si="8"/>
        <v>82.61</v>
      </c>
      <c r="M92" s="108"/>
    </row>
    <row r="93" spans="1:13" ht="22.5">
      <c r="A93" s="342" t="s">
        <v>8828</v>
      </c>
      <c r="B93" s="343" t="s">
        <v>8710</v>
      </c>
      <c r="C93" s="344" t="s">
        <v>1415</v>
      </c>
      <c r="D93" s="345" t="s">
        <v>1416</v>
      </c>
      <c r="E93" s="346" t="s">
        <v>1</v>
      </c>
      <c r="F93" s="346">
        <v>100</v>
      </c>
      <c r="G93" s="376">
        <f>IF($C93="","",VLOOKUP($C93,' SINAPI'!$A$5:$D$4001,4,FALSE))</f>
        <v>2.37</v>
      </c>
      <c r="H93" s="378">
        <f t="shared" si="7"/>
        <v>2.96</v>
      </c>
      <c r="I93" s="74">
        <f t="shared" si="8"/>
        <v>296</v>
      </c>
      <c r="M93" s="108"/>
    </row>
    <row r="94" spans="1:13" ht="22.5">
      <c r="A94" s="342" t="s">
        <v>8829</v>
      </c>
      <c r="B94" s="343" t="s">
        <v>8710</v>
      </c>
      <c r="C94" s="344" t="s">
        <v>1430</v>
      </c>
      <c r="D94" s="345" t="s">
        <v>1431</v>
      </c>
      <c r="E94" s="346" t="s">
        <v>1</v>
      </c>
      <c r="F94" s="346">
        <v>1</v>
      </c>
      <c r="G94" s="376" t="str">
        <f>IF($C94="","",VLOOKUP($C94,' SINAPI'!$A$5:$D$4001,4,FALSE))</f>
        <v>8,38</v>
      </c>
      <c r="H94" s="378">
        <f t="shared" si="7"/>
        <v>10.48</v>
      </c>
      <c r="I94" s="74">
        <f t="shared" si="8"/>
        <v>10.48</v>
      </c>
      <c r="M94" s="108"/>
    </row>
    <row r="95" spans="1:13">
      <c r="A95" s="342"/>
      <c r="B95" s="343"/>
      <c r="C95" s="343"/>
      <c r="D95" s="347" t="s">
        <v>8638</v>
      </c>
      <c r="E95" s="346"/>
      <c r="F95" s="346"/>
      <c r="G95" s="376"/>
      <c r="H95" s="378"/>
      <c r="I95" s="76">
        <f>SUM(I63:I94)</f>
        <v>54062.310000000005</v>
      </c>
      <c r="J95" s="218"/>
    </row>
    <row r="96" spans="1:13">
      <c r="A96" s="342"/>
      <c r="B96" s="343"/>
      <c r="C96" s="343"/>
      <c r="D96" s="345"/>
      <c r="E96" s="346"/>
      <c r="F96" s="346"/>
      <c r="G96" s="376"/>
      <c r="H96" s="378"/>
      <c r="I96" s="74"/>
    </row>
    <row r="97" spans="1:10">
      <c r="A97" s="348">
        <v>5</v>
      </c>
      <c r="B97" s="339"/>
      <c r="C97" s="339"/>
      <c r="D97" s="340" t="s">
        <v>8648</v>
      </c>
      <c r="E97" s="341"/>
      <c r="F97" s="341"/>
      <c r="G97" s="379"/>
      <c r="H97" s="380"/>
      <c r="I97" s="80"/>
    </row>
    <row r="98" spans="1:10" ht="22.5">
      <c r="A98" s="342" t="s">
        <v>8830</v>
      </c>
      <c r="B98" s="343" t="s">
        <v>8710</v>
      </c>
      <c r="C98" s="344" t="s">
        <v>270</v>
      </c>
      <c r="D98" s="345" t="s">
        <v>271</v>
      </c>
      <c r="E98" s="346" t="s">
        <v>47</v>
      </c>
      <c r="F98" s="346">
        <v>56.64</v>
      </c>
      <c r="G98" s="376" t="str">
        <f>IF($C98="","",VLOOKUP($C98,' SINAPI'!$A$5:$D$4001,4,FALSE))</f>
        <v>99,94</v>
      </c>
      <c r="H98" s="378">
        <f>ROUND(G98*1.25,2)</f>
        <v>124.93</v>
      </c>
      <c r="I98" s="74">
        <f>ROUND(F98*H98,2)</f>
        <v>7076.04</v>
      </c>
    </row>
    <row r="99" spans="1:10" ht="22.5">
      <c r="A99" s="342" t="s">
        <v>8831</v>
      </c>
      <c r="B99" s="343" t="s">
        <v>8710</v>
      </c>
      <c r="C99" s="344" t="s">
        <v>273</v>
      </c>
      <c r="D99" s="345" t="s">
        <v>274</v>
      </c>
      <c r="E99" s="346" t="s">
        <v>1</v>
      </c>
      <c r="F99" s="346">
        <f>6.3+7.2+7.5</f>
        <v>21</v>
      </c>
      <c r="G99" s="376" t="str">
        <f>IF($C99="","",VLOOKUP($C99,' SINAPI'!$A$5:$D$4001,4,FALSE))</f>
        <v>54,32</v>
      </c>
      <c r="H99" s="378">
        <f>ROUND(G99*1.25,2)</f>
        <v>67.900000000000006</v>
      </c>
      <c r="I99" s="74">
        <f>ROUND(F99*H99,2)</f>
        <v>1425.9</v>
      </c>
    </row>
    <row r="100" spans="1:10" ht="22.5">
      <c r="A100" s="342" t="s">
        <v>8832</v>
      </c>
      <c r="B100" s="343" t="s">
        <v>8710</v>
      </c>
      <c r="C100" s="344" t="s">
        <v>276</v>
      </c>
      <c r="D100" s="345" t="s">
        <v>277</v>
      </c>
      <c r="E100" s="346" t="s">
        <v>1</v>
      </c>
      <c r="F100" s="346">
        <v>11</v>
      </c>
      <c r="G100" s="376" t="str">
        <f>IF($C100="","",VLOOKUP($C100,' SINAPI'!$A$5:$D$4001,4,FALSE))</f>
        <v>29,27</v>
      </c>
      <c r="H100" s="378">
        <f>ROUND(G100*1.25,2)</f>
        <v>36.590000000000003</v>
      </c>
      <c r="I100" s="74">
        <f>ROUND(F100*H100,2)</f>
        <v>402.49</v>
      </c>
    </row>
    <row r="101" spans="1:10">
      <c r="A101" s="342" t="s">
        <v>8833</v>
      </c>
      <c r="B101" s="343" t="s">
        <v>8710</v>
      </c>
      <c r="C101" s="344" t="s">
        <v>282</v>
      </c>
      <c r="D101" s="345" t="s">
        <v>283</v>
      </c>
      <c r="E101" s="346" t="s">
        <v>36</v>
      </c>
      <c r="F101" s="346">
        <f>F98*12</f>
        <v>679.68000000000006</v>
      </c>
      <c r="G101" s="376" t="str">
        <f>IF($C101="","",VLOOKUP($C101,' SINAPI'!$A$5:$D$4001,4,FALSE))</f>
        <v>9,27</v>
      </c>
      <c r="H101" s="378">
        <f>ROUND(G101*1.25,2)</f>
        <v>11.59</v>
      </c>
      <c r="I101" s="74">
        <f>ROUND(F101*H101,2)</f>
        <v>7877.49</v>
      </c>
    </row>
    <row r="102" spans="1:10" ht="22.5">
      <c r="A102" s="342" t="s">
        <v>8834</v>
      </c>
      <c r="B102" s="343" t="s">
        <v>8710</v>
      </c>
      <c r="C102" s="344" t="s">
        <v>2629</v>
      </c>
      <c r="D102" s="345" t="s">
        <v>2630</v>
      </c>
      <c r="E102" s="346" t="s">
        <v>1</v>
      </c>
      <c r="F102" s="346">
        <v>6</v>
      </c>
      <c r="G102" s="376" t="str">
        <f>IF($C102="","",VLOOKUP($C102,' SINAPI'!$A$5:$D$4001,4,FALSE))</f>
        <v>26,42</v>
      </c>
      <c r="H102" s="378">
        <f>ROUND(G102*1.25,2)</f>
        <v>33.03</v>
      </c>
      <c r="I102" s="74">
        <f>ROUND(F102*H102,2)</f>
        <v>198.18</v>
      </c>
    </row>
    <row r="103" spans="1:10">
      <c r="A103" s="342"/>
      <c r="B103" s="343"/>
      <c r="C103" s="343"/>
      <c r="D103" s="347" t="s">
        <v>8638</v>
      </c>
      <c r="E103" s="346"/>
      <c r="F103" s="346"/>
      <c r="G103" s="376"/>
      <c r="H103" s="378"/>
      <c r="I103" s="76">
        <f>SUM(I98:I102)</f>
        <v>16980.099999999999</v>
      </c>
      <c r="J103" s="218"/>
    </row>
    <row r="104" spans="1:10">
      <c r="A104" s="342"/>
      <c r="B104" s="343"/>
      <c r="C104" s="343"/>
      <c r="D104" s="345"/>
      <c r="E104" s="346"/>
      <c r="F104" s="346"/>
      <c r="G104" s="376"/>
      <c r="H104" s="378"/>
      <c r="I104" s="74"/>
    </row>
    <row r="105" spans="1:10">
      <c r="A105" s="338">
        <v>6</v>
      </c>
      <c r="B105" s="349"/>
      <c r="C105" s="349"/>
      <c r="D105" s="340" t="s">
        <v>8641</v>
      </c>
      <c r="E105" s="350"/>
      <c r="F105" s="350"/>
      <c r="G105" s="381"/>
      <c r="H105" s="382"/>
      <c r="I105" s="78"/>
    </row>
    <row r="106" spans="1:10" ht="22.5">
      <c r="A106" s="342" t="s">
        <v>8835</v>
      </c>
      <c r="B106" s="343" t="s">
        <v>8710</v>
      </c>
      <c r="C106" s="344">
        <v>96369</v>
      </c>
      <c r="D106" s="345" t="s">
        <v>6385</v>
      </c>
      <c r="E106" s="346" t="s">
        <v>47</v>
      </c>
      <c r="F106" s="346">
        <f>'MEMORIA DE  CALCULO'!E400</f>
        <v>155.68700000000001</v>
      </c>
      <c r="G106" s="376" t="str">
        <f>IF($C106="","",VLOOKUP($C106,' SINAPI'!$A$5:$D$4001,4,FALSE))</f>
        <v>133,91</v>
      </c>
      <c r="H106" s="378">
        <f>ROUND(G106*1.25,2)</f>
        <v>167.39</v>
      </c>
      <c r="I106" s="74">
        <f>ROUND(F106*H106,2)</f>
        <v>26060.45</v>
      </c>
    </row>
    <row r="107" spans="1:10">
      <c r="A107" s="342" t="s">
        <v>8836</v>
      </c>
      <c r="B107" s="342" t="s">
        <v>8710</v>
      </c>
      <c r="C107" s="342" t="s">
        <v>9019</v>
      </c>
      <c r="D107" s="345" t="s">
        <v>9020</v>
      </c>
      <c r="E107" s="346" t="s">
        <v>36</v>
      </c>
      <c r="F107" s="346">
        <f>'MEMORIA DE  CALCULO'!E416</f>
        <v>778.43500000000006</v>
      </c>
      <c r="G107" s="376">
        <v>9.27</v>
      </c>
      <c r="H107" s="384">
        <f>ROUND(G107*1.25,2)</f>
        <v>11.59</v>
      </c>
      <c r="I107" s="74">
        <f>ROUND(F107*H107,2)</f>
        <v>9022.06</v>
      </c>
    </row>
    <row r="108" spans="1:10" ht="33.75">
      <c r="A108" s="342" t="s">
        <v>8837</v>
      </c>
      <c r="B108" s="343" t="s">
        <v>8710</v>
      </c>
      <c r="C108" s="344">
        <v>87455</v>
      </c>
      <c r="D108" s="345" t="s">
        <v>8677</v>
      </c>
      <c r="E108" s="346" t="s">
        <v>47</v>
      </c>
      <c r="F108" s="346">
        <f>52.2</f>
        <v>52.2</v>
      </c>
      <c r="G108" s="376">
        <f>IF($C108="","",VLOOKUP($C108,' SINAPI'!$A$5:$D$4001,4,FALSE))</f>
        <v>55.56</v>
      </c>
      <c r="H108" s="378">
        <f>ROUND(G108*1.25,2)</f>
        <v>69.45</v>
      </c>
      <c r="I108" s="74">
        <f>ROUND(F108*H108,2)</f>
        <v>3625.29</v>
      </c>
    </row>
    <row r="109" spans="1:10">
      <c r="A109" s="342"/>
      <c r="B109" s="343"/>
      <c r="C109" s="343"/>
      <c r="D109" s="347" t="s">
        <v>8638</v>
      </c>
      <c r="E109" s="346"/>
      <c r="F109" s="346"/>
      <c r="G109" s="376"/>
      <c r="H109" s="378"/>
      <c r="I109" s="76">
        <f>SUM(I106:I108)</f>
        <v>38707.800000000003</v>
      </c>
      <c r="J109" s="218"/>
    </row>
    <row r="110" spans="1:10">
      <c r="A110" s="342"/>
      <c r="B110" s="343"/>
      <c r="C110" s="343"/>
      <c r="D110" s="345"/>
      <c r="E110" s="346"/>
      <c r="F110" s="346"/>
      <c r="G110" s="376"/>
      <c r="H110" s="378"/>
      <c r="I110" s="74"/>
    </row>
    <row r="111" spans="1:10">
      <c r="A111" s="348">
        <v>7</v>
      </c>
      <c r="B111" s="339"/>
      <c r="C111" s="339"/>
      <c r="D111" s="340" t="s">
        <v>8640</v>
      </c>
      <c r="E111" s="341" t="s">
        <v>9084</v>
      </c>
      <c r="F111" s="341"/>
      <c r="G111" s="379" t="str">
        <f>IF($C111="","",VLOOKUP($C111,' SINAPI'!$A$7:$D$4001,4,FALSE))</f>
        <v/>
      </c>
      <c r="H111" s="380"/>
      <c r="I111" s="80"/>
    </row>
    <row r="112" spans="1:10" ht="33.75">
      <c r="A112" s="342" t="s">
        <v>8838</v>
      </c>
      <c r="B112" s="343" t="s">
        <v>8710</v>
      </c>
      <c r="C112" s="344" t="s">
        <v>7141</v>
      </c>
      <c r="D112" s="345" t="s">
        <v>7142</v>
      </c>
      <c r="E112" s="346" t="s">
        <v>47</v>
      </c>
      <c r="F112" s="346">
        <f>F108*2</f>
        <v>104.4</v>
      </c>
      <c r="G112" s="376" t="str">
        <f>IF($C112="","",VLOOKUP($C112,' SINAPI'!$A$5:$D$4001,4,FALSE))</f>
        <v>5,29</v>
      </c>
      <c r="H112" s="378">
        <f t="shared" ref="H112:H117" si="9">ROUND(G112*1.25,2)</f>
        <v>6.61</v>
      </c>
      <c r="I112" s="74">
        <f t="shared" ref="I112:I117" si="10">ROUND(F112*H112,2)</f>
        <v>690.08</v>
      </c>
    </row>
    <row r="113" spans="1:10" ht="33.75">
      <c r="A113" s="342" t="s">
        <v>8839</v>
      </c>
      <c r="B113" s="343" t="s">
        <v>8710</v>
      </c>
      <c r="C113" s="344" t="s">
        <v>7260</v>
      </c>
      <c r="D113" s="345" t="s">
        <v>7261</v>
      </c>
      <c r="E113" s="346" t="s">
        <v>47</v>
      </c>
      <c r="F113" s="346">
        <f>F112</f>
        <v>104.4</v>
      </c>
      <c r="G113" s="376" t="str">
        <f>IF($C113="","",VLOOKUP($C113,' SINAPI'!$A$5:$D$4001,4,FALSE))</f>
        <v>28,38</v>
      </c>
      <c r="H113" s="378">
        <f t="shared" si="9"/>
        <v>35.479999999999997</v>
      </c>
      <c r="I113" s="74">
        <f t="shared" si="10"/>
        <v>3704.11</v>
      </c>
    </row>
    <row r="114" spans="1:10" ht="22.5">
      <c r="A114" s="342" t="s">
        <v>8840</v>
      </c>
      <c r="B114" s="343" t="s">
        <v>8710</v>
      </c>
      <c r="C114" s="344">
        <v>87412</v>
      </c>
      <c r="D114" s="345" t="s">
        <v>7178</v>
      </c>
      <c r="E114" s="346" t="s">
        <v>47</v>
      </c>
      <c r="F114" s="346">
        <f>F113</f>
        <v>104.4</v>
      </c>
      <c r="G114" s="376" t="str">
        <f>IF($C114="","",VLOOKUP($C114,' SINAPI'!$A$5:$D$4001,4,FALSE))</f>
        <v>16,09</v>
      </c>
      <c r="H114" s="378">
        <f t="shared" si="9"/>
        <v>20.11</v>
      </c>
      <c r="I114" s="74">
        <f t="shared" si="10"/>
        <v>2099.48</v>
      </c>
    </row>
    <row r="115" spans="1:10" ht="33.75">
      <c r="A115" s="342" t="s">
        <v>8841</v>
      </c>
      <c r="B115" s="343" t="s">
        <v>8710</v>
      </c>
      <c r="C115" s="344" t="s">
        <v>7553</v>
      </c>
      <c r="D115" s="345" t="s">
        <v>7554</v>
      </c>
      <c r="E115" s="346" t="s">
        <v>47</v>
      </c>
      <c r="F115" s="346">
        <v>8.1999999999999993</v>
      </c>
      <c r="G115" s="376" t="str">
        <f>IF($C115="","",VLOOKUP($C115,' SINAPI'!$A$5:$D$4001,4,FALSE))</f>
        <v>51,79</v>
      </c>
      <c r="H115" s="378">
        <f t="shared" si="9"/>
        <v>64.739999999999995</v>
      </c>
      <c r="I115" s="74">
        <f t="shared" si="10"/>
        <v>530.87</v>
      </c>
    </row>
    <row r="116" spans="1:10" ht="22.5">
      <c r="A116" s="342" t="s">
        <v>8842</v>
      </c>
      <c r="B116" s="343" t="s">
        <v>8706</v>
      </c>
      <c r="C116" s="344">
        <v>110348</v>
      </c>
      <c r="D116" s="345" t="s">
        <v>9042</v>
      </c>
      <c r="E116" s="346" t="s">
        <v>47</v>
      </c>
      <c r="F116" s="346">
        <v>51.69</v>
      </c>
      <c r="G116" s="376">
        <v>60.76</v>
      </c>
      <c r="H116" s="377">
        <f t="shared" si="9"/>
        <v>75.95</v>
      </c>
      <c r="I116" s="74">
        <f t="shared" si="10"/>
        <v>3925.86</v>
      </c>
    </row>
    <row r="117" spans="1:10" ht="22.5">
      <c r="A117" s="342" t="s">
        <v>8843</v>
      </c>
      <c r="B117" s="343"/>
      <c r="C117" s="344" t="s">
        <v>8680</v>
      </c>
      <c r="D117" s="345" t="s">
        <v>8679</v>
      </c>
      <c r="E117" s="346" t="s">
        <v>47</v>
      </c>
      <c r="F117" s="346">
        <v>52.7</v>
      </c>
      <c r="G117" s="376">
        <f>134.45+37.63</f>
        <v>172.07999999999998</v>
      </c>
      <c r="H117" s="377">
        <f t="shared" si="9"/>
        <v>215.1</v>
      </c>
      <c r="I117" s="74">
        <f t="shared" si="10"/>
        <v>11335.77</v>
      </c>
    </row>
    <row r="118" spans="1:10">
      <c r="A118" s="355"/>
      <c r="B118" s="356"/>
      <c r="C118" s="343"/>
      <c r="D118" s="347" t="s">
        <v>8638</v>
      </c>
      <c r="E118" s="346"/>
      <c r="F118" s="346"/>
      <c r="G118" s="376"/>
      <c r="H118" s="378"/>
      <c r="I118" s="76">
        <f>SUM(I112:I117)</f>
        <v>22286.17</v>
      </c>
      <c r="J118" s="218"/>
    </row>
    <row r="119" spans="1:10">
      <c r="A119" s="342"/>
      <c r="B119" s="343"/>
      <c r="C119" s="343"/>
      <c r="D119" s="345"/>
      <c r="E119" s="346" t="s">
        <v>9084</v>
      </c>
      <c r="F119" s="346"/>
      <c r="G119" s="376"/>
      <c r="H119" s="378"/>
      <c r="I119" s="74"/>
    </row>
    <row r="120" spans="1:10">
      <c r="A120" s="338">
        <v>8</v>
      </c>
      <c r="B120" s="349"/>
      <c r="C120" s="349"/>
      <c r="D120" s="340" t="s">
        <v>8658</v>
      </c>
      <c r="E120" s="350"/>
      <c r="F120" s="350"/>
      <c r="G120" s="381"/>
      <c r="H120" s="382"/>
      <c r="I120" s="78"/>
    </row>
    <row r="121" spans="1:10" ht="22.5">
      <c r="A121" s="342"/>
      <c r="B121" s="343" t="s">
        <v>8710</v>
      </c>
      <c r="C121" s="344" t="s">
        <v>864</v>
      </c>
      <c r="D121" s="345" t="s">
        <v>865</v>
      </c>
      <c r="E121" s="346" t="s">
        <v>294</v>
      </c>
      <c r="F121" s="346">
        <v>7.44</v>
      </c>
      <c r="G121" s="376" t="str">
        <f>IF($C121="","",VLOOKUP($C121,' SINAPI'!$A$5:$D$4001,4,FALSE))</f>
        <v>472,51</v>
      </c>
      <c r="H121" s="378">
        <f t="shared" ref="H121:H126" si="11">ROUND(G121*1.25,2)</f>
        <v>590.64</v>
      </c>
      <c r="I121" s="74">
        <f t="shared" ref="I121:I126" si="12">ROUND(F121*H121,2)</f>
        <v>4394.3599999999997</v>
      </c>
    </row>
    <row r="122" spans="1:10" ht="22.5">
      <c r="A122" s="342"/>
      <c r="B122" s="343" t="s">
        <v>8710</v>
      </c>
      <c r="C122" s="344" t="s">
        <v>6688</v>
      </c>
      <c r="D122" s="345" t="s">
        <v>6689</v>
      </c>
      <c r="E122" s="346" t="s">
        <v>47</v>
      </c>
      <c r="F122" s="346">
        <f>F98</f>
        <v>56.64</v>
      </c>
      <c r="G122" s="376" t="str">
        <f>IF($C122="","",VLOOKUP($C122,' SINAPI'!$A$5:$D$4001,4,FALSE))</f>
        <v>55,69</v>
      </c>
      <c r="H122" s="378">
        <f t="shared" si="11"/>
        <v>69.61</v>
      </c>
      <c r="I122" s="74">
        <f t="shared" si="12"/>
        <v>3942.71</v>
      </c>
    </row>
    <row r="123" spans="1:10" ht="22.5">
      <c r="A123" s="342"/>
      <c r="B123" s="343" t="s">
        <v>8710</v>
      </c>
      <c r="C123" s="344" t="s">
        <v>6775</v>
      </c>
      <c r="D123" s="345" t="s">
        <v>6776</v>
      </c>
      <c r="E123" s="346" t="s">
        <v>47</v>
      </c>
      <c r="F123" s="346">
        <f>'MEMORIA CALCULO UPA S.JOÃO'!F79+'MEMORIA CALCULO UPA S.JOÃO'!F80+'MEMORIA CALCULO UPA S.JOÃO'!F55</f>
        <v>617.84</v>
      </c>
      <c r="G123" s="376" t="str">
        <f>IF($C123="","",VLOOKUP($C123,' SINAPI'!$A$5:$D$4001,4,FALSE))</f>
        <v>95,54</v>
      </c>
      <c r="H123" s="378">
        <f t="shared" si="11"/>
        <v>119.43</v>
      </c>
      <c r="I123" s="74">
        <f t="shared" si="12"/>
        <v>73788.63</v>
      </c>
    </row>
    <row r="124" spans="1:10" ht="22.5">
      <c r="A124" s="342"/>
      <c r="B124" s="343" t="s">
        <v>8710</v>
      </c>
      <c r="C124" s="344" t="s">
        <v>6869</v>
      </c>
      <c r="D124" s="345" t="s">
        <v>6870</v>
      </c>
      <c r="E124" s="346" t="s">
        <v>1</v>
      </c>
      <c r="F124" s="346">
        <v>574</v>
      </c>
      <c r="G124" s="376" t="str">
        <f>IF($C124="","",VLOOKUP($C124,' SINAPI'!$A$5:$D$4001,4,FALSE))</f>
        <v>12,22</v>
      </c>
      <c r="H124" s="378">
        <f t="shared" si="11"/>
        <v>15.28</v>
      </c>
      <c r="I124" s="74">
        <f t="shared" si="12"/>
        <v>8770.7199999999993</v>
      </c>
    </row>
    <row r="125" spans="1:10">
      <c r="A125" s="342"/>
      <c r="B125" s="343" t="s">
        <v>8710</v>
      </c>
      <c r="C125" s="344" t="s">
        <v>6821</v>
      </c>
      <c r="D125" s="345" t="s">
        <v>6822</v>
      </c>
      <c r="E125" s="346" t="s">
        <v>47</v>
      </c>
      <c r="F125" s="346">
        <f>14*0.28*1</f>
        <v>3.9200000000000004</v>
      </c>
      <c r="G125" s="376" t="str">
        <f>IF($C125="","",VLOOKUP($C125,' SINAPI'!$A$5:$D$4001,4,FALSE))</f>
        <v>110,25</v>
      </c>
      <c r="H125" s="378">
        <f t="shared" si="11"/>
        <v>137.81</v>
      </c>
      <c r="I125" s="74">
        <f t="shared" si="12"/>
        <v>540.22</v>
      </c>
    </row>
    <row r="126" spans="1:10" ht="22.5">
      <c r="A126" s="342"/>
      <c r="B126" s="343" t="s">
        <v>8710</v>
      </c>
      <c r="C126" s="344" t="s">
        <v>1202</v>
      </c>
      <c r="D126" s="345" t="s">
        <v>1203</v>
      </c>
      <c r="E126" s="346" t="s">
        <v>47</v>
      </c>
      <c r="F126" s="346">
        <v>50.44</v>
      </c>
      <c r="G126" s="376" t="str">
        <f>IF($C126="","",VLOOKUP($C126,' SINAPI'!$A$5:$D$4001,4,FALSE))</f>
        <v>42,11</v>
      </c>
      <c r="H126" s="378">
        <f t="shared" si="11"/>
        <v>52.64</v>
      </c>
      <c r="I126" s="74">
        <f t="shared" si="12"/>
        <v>2655.16</v>
      </c>
    </row>
    <row r="127" spans="1:10">
      <c r="A127" s="342"/>
      <c r="B127" s="343"/>
      <c r="C127" s="343"/>
      <c r="D127" s="347" t="s">
        <v>8638</v>
      </c>
      <c r="E127" s="346"/>
      <c r="F127" s="346"/>
      <c r="G127" s="376"/>
      <c r="H127" s="378"/>
      <c r="I127" s="76">
        <f>SUM(I121:I126)</f>
        <v>94091.800000000017</v>
      </c>
      <c r="J127" s="218"/>
    </row>
    <row r="128" spans="1:10">
      <c r="A128" s="342"/>
      <c r="B128" s="343"/>
      <c r="C128" s="343"/>
      <c r="D128" s="345"/>
      <c r="E128" s="346"/>
      <c r="F128" s="346"/>
      <c r="G128" s="376"/>
      <c r="H128" s="378"/>
      <c r="I128" s="74"/>
    </row>
    <row r="129" spans="1:9">
      <c r="A129" s="348">
        <v>9</v>
      </c>
      <c r="B129" s="339"/>
      <c r="C129" s="339"/>
      <c r="D129" s="340" t="s">
        <v>8639</v>
      </c>
      <c r="E129" s="341"/>
      <c r="F129" s="341"/>
      <c r="G129" s="379"/>
      <c r="H129" s="380"/>
      <c r="I129" s="80"/>
    </row>
    <row r="130" spans="1:9">
      <c r="A130" s="342" t="s">
        <v>8844</v>
      </c>
      <c r="B130" s="343"/>
      <c r="C130" s="343"/>
      <c r="D130" s="347" t="s">
        <v>8665</v>
      </c>
      <c r="E130" s="346"/>
      <c r="F130" s="346"/>
      <c r="G130" s="376"/>
      <c r="H130" s="378"/>
      <c r="I130" s="74"/>
    </row>
    <row r="131" spans="1:9">
      <c r="A131" s="357" t="s">
        <v>8845</v>
      </c>
      <c r="B131" s="358" t="s">
        <v>8706</v>
      </c>
      <c r="C131" s="358">
        <v>150123</v>
      </c>
      <c r="D131" s="359" t="s">
        <v>8740</v>
      </c>
      <c r="E131" s="360" t="s">
        <v>47</v>
      </c>
      <c r="F131" s="361">
        <f>'MEMORIA CALCULO UPA S.JOÃO'!G55+'MEMORIA CALCULO UPA S.JOÃO'!G82</f>
        <v>2655.46</v>
      </c>
      <c r="G131" s="385">
        <v>17.760000000000002</v>
      </c>
      <c r="H131" s="378">
        <f>ROUND(G131*1.25,2)</f>
        <v>22.2</v>
      </c>
      <c r="I131" s="74">
        <f>ROUND(F131*H131,2)</f>
        <v>58951.21</v>
      </c>
    </row>
    <row r="132" spans="1:9">
      <c r="A132" s="342" t="s">
        <v>8846</v>
      </c>
      <c r="B132" s="343"/>
      <c r="C132" s="344"/>
      <c r="D132" s="347" t="s">
        <v>8666</v>
      </c>
      <c r="E132" s="346"/>
      <c r="F132" s="346"/>
      <c r="G132" s="376"/>
      <c r="H132" s="378"/>
      <c r="I132" s="74"/>
    </row>
    <row r="133" spans="1:9" ht="22.5">
      <c r="A133" s="342" t="s">
        <v>8847</v>
      </c>
      <c r="B133" s="343" t="s">
        <v>8710</v>
      </c>
      <c r="C133" s="344" t="s">
        <v>6517</v>
      </c>
      <c r="D133" s="345" t="s">
        <v>6518</v>
      </c>
      <c r="E133" s="346" t="s">
        <v>47</v>
      </c>
      <c r="F133" s="346">
        <f>'MEMORIA CALCULO UPA S.JOÃO'!G88</f>
        <v>1176.2</v>
      </c>
      <c r="G133" s="376" t="str">
        <f>IF($C133="","",VLOOKUP($C133,' SINAPI'!$A$5:$D$4001,4,FALSE))</f>
        <v>11,73</v>
      </c>
      <c r="H133" s="378">
        <f>ROUND(G133*1.25,2)</f>
        <v>14.66</v>
      </c>
      <c r="I133" s="74">
        <f>ROUND(F133*H133,2)</f>
        <v>17243.09</v>
      </c>
    </row>
    <row r="134" spans="1:9" ht="22.5">
      <c r="A134" s="342" t="s">
        <v>8848</v>
      </c>
      <c r="B134" s="343" t="s">
        <v>8710</v>
      </c>
      <c r="C134" s="344" t="s">
        <v>6520</v>
      </c>
      <c r="D134" s="345" t="s">
        <v>6521</v>
      </c>
      <c r="E134" s="346" t="s">
        <v>47</v>
      </c>
      <c r="F134" s="346">
        <f>F133</f>
        <v>1176.2</v>
      </c>
      <c r="G134" s="384" t="str">
        <f>IF($C134="","",VLOOKUP($C134,' SINAPI'!$A$5:$D$4001,4,FALSE))</f>
        <v>13,94</v>
      </c>
      <c r="H134" s="378">
        <f>ROUND(G134*1.25,2)</f>
        <v>17.43</v>
      </c>
      <c r="I134" s="74">
        <f>ROUND(F134*H134,2)</f>
        <v>20501.169999999998</v>
      </c>
    </row>
    <row r="135" spans="1:9">
      <c r="A135" s="342" t="s">
        <v>8849</v>
      </c>
      <c r="B135" s="343"/>
      <c r="C135" s="344"/>
      <c r="D135" s="347" t="s">
        <v>8667</v>
      </c>
      <c r="E135" s="346"/>
      <c r="F135" s="346"/>
      <c r="G135" s="384"/>
      <c r="H135" s="378"/>
      <c r="I135" s="74"/>
    </row>
    <row r="136" spans="1:9" ht="22.5">
      <c r="A136" s="342" t="s">
        <v>8850</v>
      </c>
      <c r="B136" s="343" t="s">
        <v>8710</v>
      </c>
      <c r="C136" s="344" t="s">
        <v>6575</v>
      </c>
      <c r="D136" s="345" t="s">
        <v>6576</v>
      </c>
      <c r="E136" s="346" t="s">
        <v>47</v>
      </c>
      <c r="F136" s="346">
        <f>'MEMORIA CALCULO UPA S.JOÃO'!K82+'MEMORIA CALCULO UPA S.JOÃO'!K55</f>
        <v>294.27500000000015</v>
      </c>
      <c r="G136" s="384" t="str">
        <f>IF($C136="","",VLOOKUP($C136,' SINAPI'!$A$5:$D$4001,4,FALSE))</f>
        <v>21,86</v>
      </c>
      <c r="H136" s="378">
        <f>ROUND(G136*1.25,2)</f>
        <v>27.33</v>
      </c>
      <c r="I136" s="74">
        <f>ROUND(F136*H136,2)</f>
        <v>8042.54</v>
      </c>
    </row>
    <row r="137" spans="1:9">
      <c r="A137" s="342" t="s">
        <v>8851</v>
      </c>
      <c r="B137" s="343" t="s">
        <v>8710</v>
      </c>
      <c r="C137" s="344" t="s">
        <v>6594</v>
      </c>
      <c r="D137" s="345" t="s">
        <v>6595</v>
      </c>
      <c r="E137" s="346" t="s">
        <v>47</v>
      </c>
      <c r="F137" s="346">
        <f>F136</f>
        <v>294.27500000000015</v>
      </c>
      <c r="G137" s="384" t="str">
        <f>IF($C137="","",VLOOKUP($C137,' SINAPI'!$A$5:$D$4001,4,FALSE))</f>
        <v>9,01</v>
      </c>
      <c r="H137" s="378">
        <f>ROUND(G137*1.25,2)</f>
        <v>11.26</v>
      </c>
      <c r="I137" s="74">
        <f>ROUND(F137*H137,2)</f>
        <v>3313.54</v>
      </c>
    </row>
    <row r="138" spans="1:9">
      <c r="A138" s="342" t="s">
        <v>8852</v>
      </c>
      <c r="B138" s="343"/>
      <c r="C138" s="344"/>
      <c r="D138" s="347" t="s">
        <v>8668</v>
      </c>
      <c r="E138" s="346"/>
      <c r="F138" s="346"/>
      <c r="G138" s="384"/>
      <c r="H138" s="378"/>
      <c r="I138" s="74"/>
    </row>
    <row r="139" spans="1:9" ht="22.5">
      <c r="A139" s="342" t="s">
        <v>8853</v>
      </c>
      <c r="B139" s="343" t="s">
        <v>8710</v>
      </c>
      <c r="C139" s="344" t="s">
        <v>6608</v>
      </c>
      <c r="D139" s="345" t="s">
        <v>6609</v>
      </c>
      <c r="E139" s="346" t="s">
        <v>47</v>
      </c>
      <c r="F139" s="346">
        <f>F98</f>
        <v>56.64</v>
      </c>
      <c r="G139" s="384" t="str">
        <f>IF($C139="","",VLOOKUP($C139,' SINAPI'!$A$5:$D$4001,4,FALSE))</f>
        <v>8,12</v>
      </c>
      <c r="H139" s="378">
        <f>ROUND(G139*1.25,2)</f>
        <v>10.15</v>
      </c>
      <c r="I139" s="74">
        <f>ROUND(F139*H139,2)</f>
        <v>574.9</v>
      </c>
    </row>
    <row r="140" spans="1:9">
      <c r="A140" s="342" t="s">
        <v>8854</v>
      </c>
      <c r="B140" s="343" t="s">
        <v>8710</v>
      </c>
      <c r="C140" s="344" t="s">
        <v>6610</v>
      </c>
      <c r="D140" s="345" t="s">
        <v>6611</v>
      </c>
      <c r="E140" s="346" t="s">
        <v>47</v>
      </c>
      <c r="F140" s="346">
        <f>F139</f>
        <v>56.64</v>
      </c>
      <c r="G140" s="384" t="str">
        <f>IF($C140="","",VLOOKUP($C140,' SINAPI'!$A$5:$D$4001,4,FALSE))</f>
        <v>24,30</v>
      </c>
      <c r="H140" s="378">
        <f>ROUND(G140*1.25,2)</f>
        <v>30.38</v>
      </c>
      <c r="I140" s="74">
        <f>ROUND(F140*H140,2)</f>
        <v>1720.72</v>
      </c>
    </row>
    <row r="141" spans="1:9" ht="22.5">
      <c r="A141" s="342" t="s">
        <v>8855</v>
      </c>
      <c r="B141" s="343" t="s">
        <v>8710</v>
      </c>
      <c r="C141" s="344" t="s">
        <v>6624</v>
      </c>
      <c r="D141" s="345" t="s">
        <v>6625</v>
      </c>
      <c r="E141" s="346" t="s">
        <v>47</v>
      </c>
      <c r="F141" s="346">
        <f>'MEMORIA CALCULO UPA S.JOÃO'!O55+'MEMORIA CALCULO UPA S.JOÃO'!O82</f>
        <v>154.61999999999998</v>
      </c>
      <c r="G141" s="384" t="str">
        <f>IF($C141="","",VLOOKUP($C141,' SINAPI'!$A$5:$D$4001,4,FALSE))</f>
        <v>14,96</v>
      </c>
      <c r="H141" s="378">
        <f>ROUND(G141*1.25,2)</f>
        <v>18.7</v>
      </c>
      <c r="I141" s="74">
        <f>ROUND(F141*H141,2)</f>
        <v>2891.39</v>
      </c>
    </row>
    <row r="142" spans="1:9" ht="22.5">
      <c r="A142" s="342" t="s">
        <v>8856</v>
      </c>
      <c r="B142" s="343"/>
      <c r="C142" s="344" t="s">
        <v>8688</v>
      </c>
      <c r="D142" s="345" t="s">
        <v>8689</v>
      </c>
      <c r="E142" s="346" t="s">
        <v>1</v>
      </c>
      <c r="F142" s="346">
        <v>15</v>
      </c>
      <c r="G142" s="384" t="str">
        <f>G140</f>
        <v>24,30</v>
      </c>
      <c r="H142" s="378">
        <f>ROUND(G142*1.25,2)</f>
        <v>30.38</v>
      </c>
      <c r="I142" s="74">
        <f>ROUND(F142*H142,2)</f>
        <v>455.7</v>
      </c>
    </row>
    <row r="143" spans="1:9">
      <c r="A143" s="342" t="s">
        <v>8857</v>
      </c>
      <c r="B143" s="343"/>
      <c r="C143" s="344"/>
      <c r="D143" s="347" t="s">
        <v>8733</v>
      </c>
      <c r="E143" s="346"/>
      <c r="F143" s="346"/>
      <c r="G143" s="384"/>
      <c r="H143" s="378"/>
      <c r="I143" s="74"/>
    </row>
    <row r="144" spans="1:9" ht="22.5">
      <c r="A144" s="342" t="s">
        <v>8858</v>
      </c>
      <c r="B144" s="343" t="str">
        <f>B141</f>
        <v>SINAPI</v>
      </c>
      <c r="C144" s="344">
        <v>79467</v>
      </c>
      <c r="D144" s="345" t="s">
        <v>6648</v>
      </c>
      <c r="E144" s="346" t="s">
        <v>6649</v>
      </c>
      <c r="F144" s="346">
        <v>7</v>
      </c>
      <c r="G144" s="384" t="str">
        <f>IF($C144="","",VLOOKUP($C144,' SINAPI'!$A$5:$D$4001,4,FALSE))</f>
        <v>13,32</v>
      </c>
      <c r="H144" s="378">
        <f>ROUND(G144*1.25,2)</f>
        <v>16.649999999999999</v>
      </c>
      <c r="I144" s="74">
        <f>ROUND(F144*H144,2)</f>
        <v>116.55</v>
      </c>
    </row>
    <row r="145" spans="1:14">
      <c r="A145" s="342"/>
      <c r="B145" s="343"/>
      <c r="C145" s="343"/>
      <c r="D145" s="347" t="s">
        <v>8638</v>
      </c>
      <c r="E145" s="346"/>
      <c r="F145" s="346"/>
      <c r="G145" s="376"/>
      <c r="H145" s="378"/>
      <c r="I145" s="76">
        <f>SUM(I131:I144)</f>
        <v>113810.80999999998</v>
      </c>
      <c r="J145" s="218"/>
    </row>
    <row r="146" spans="1:14">
      <c r="A146" s="342"/>
      <c r="B146" s="343"/>
      <c r="C146" s="343"/>
      <c r="D146" s="345"/>
      <c r="E146" s="346"/>
      <c r="F146" s="346"/>
      <c r="G146" s="376"/>
      <c r="H146" s="378"/>
      <c r="I146" s="74"/>
    </row>
    <row r="147" spans="1:14">
      <c r="A147" s="338">
        <v>10</v>
      </c>
      <c r="B147" s="349"/>
      <c r="C147" s="349"/>
      <c r="D147" s="340" t="s">
        <v>8649</v>
      </c>
      <c r="E147" s="350" t="s">
        <v>9084</v>
      </c>
      <c r="F147" s="350"/>
      <c r="G147" s="381" t="str">
        <f>IF($C147="","",VLOOKUP($C147,' SINAPI'!$A$7:$D$4001,4,FALSE))</f>
        <v/>
      </c>
      <c r="H147" s="382"/>
      <c r="I147" s="78"/>
    </row>
    <row r="148" spans="1:14">
      <c r="A148" s="342" t="s">
        <v>8859</v>
      </c>
      <c r="B148" s="343"/>
      <c r="C148" s="344" t="s">
        <v>8678</v>
      </c>
      <c r="D148" s="345" t="s">
        <v>8752</v>
      </c>
      <c r="E148" s="346" t="s">
        <v>1</v>
      </c>
      <c r="F148" s="346">
        <v>45</v>
      </c>
      <c r="G148" s="376">
        <v>130</v>
      </c>
      <c r="H148" s="377">
        <f>ROUND(G148*1.25,2)</f>
        <v>162.5</v>
      </c>
      <c r="I148" s="74">
        <f>ROUND(F148*H148,2)</f>
        <v>7312.5</v>
      </c>
    </row>
    <row r="149" spans="1:14" ht="22.5">
      <c r="A149" s="342" t="s">
        <v>8860</v>
      </c>
      <c r="B149" s="343"/>
      <c r="C149" s="344" t="s">
        <v>8678</v>
      </c>
      <c r="D149" s="345" t="s">
        <v>8753</v>
      </c>
      <c r="E149" s="346" t="s">
        <v>8691</v>
      </c>
      <c r="F149" s="346">
        <v>1</v>
      </c>
      <c r="G149" s="376">
        <f>'MEMORIA DE  CALCULO'!H564</f>
        <v>2939.0099999999998</v>
      </c>
      <c r="H149" s="377">
        <f>ROUND(G149*1.25,2)</f>
        <v>3673.76</v>
      </c>
      <c r="I149" s="74">
        <f>ROUND(F149*H149,2)</f>
        <v>3673.76</v>
      </c>
      <c r="J149" s="220"/>
    </row>
    <row r="150" spans="1:14">
      <c r="A150" s="342" t="s">
        <v>8861</v>
      </c>
      <c r="B150" s="343" t="s">
        <v>8706</v>
      </c>
      <c r="C150" s="344">
        <v>70927</v>
      </c>
      <c r="D150" s="345" t="s">
        <v>9047</v>
      </c>
      <c r="E150" s="346" t="s">
        <v>47</v>
      </c>
      <c r="F150" s="346">
        <v>0.75</v>
      </c>
      <c r="G150" s="376">
        <v>219.13</v>
      </c>
      <c r="H150" s="377">
        <f>ROUND(G150*1.25,2)</f>
        <v>273.91000000000003</v>
      </c>
      <c r="I150" s="74">
        <f>ROUND(F150*H150,2)</f>
        <v>205.43</v>
      </c>
    </row>
    <row r="151" spans="1:14" ht="33.75">
      <c r="A151" s="342" t="s">
        <v>8862</v>
      </c>
      <c r="B151" s="343" t="s">
        <v>8710</v>
      </c>
      <c r="C151" s="344" t="s">
        <v>519</v>
      </c>
      <c r="D151" s="345" t="s">
        <v>520</v>
      </c>
      <c r="E151" s="346" t="s">
        <v>13</v>
      </c>
      <c r="F151" s="346">
        <v>2</v>
      </c>
      <c r="G151" s="376" t="str">
        <f>IF($C151="","",VLOOKUP($C151,' SINAPI'!$A$7:$D$4001,4,FALSE))</f>
        <v>558,08</v>
      </c>
      <c r="H151" s="378">
        <f>ROUND(G151*1.25,2)</f>
        <v>697.6</v>
      </c>
      <c r="I151" s="74">
        <f t="shared" ref="I151:I165" si="13">ROUND(F151*H151,2)</f>
        <v>1395.2</v>
      </c>
    </row>
    <row r="152" spans="1:14" ht="22.5">
      <c r="A152" s="342" t="s">
        <v>8863</v>
      </c>
      <c r="B152" s="343"/>
      <c r="C152" s="344" t="s">
        <v>8674</v>
      </c>
      <c r="D152" s="345" t="s">
        <v>8737</v>
      </c>
      <c r="E152" s="346" t="s">
        <v>13</v>
      </c>
      <c r="F152" s="346">
        <v>1</v>
      </c>
      <c r="G152" s="376">
        <f>5997*1.05</f>
        <v>6296.85</v>
      </c>
      <c r="H152" s="377">
        <f>ROUND(G152*1.25,2)</f>
        <v>7871.06</v>
      </c>
      <c r="I152" s="74">
        <f t="shared" si="13"/>
        <v>7871.06</v>
      </c>
    </row>
    <row r="153" spans="1:14" ht="33.75">
      <c r="A153" s="342" t="s">
        <v>8864</v>
      </c>
      <c r="B153" s="343" t="s">
        <v>8710</v>
      </c>
      <c r="C153" s="344" t="s">
        <v>522</v>
      </c>
      <c r="D153" s="345" t="s">
        <v>523</v>
      </c>
      <c r="E153" s="346" t="s">
        <v>13</v>
      </c>
      <c r="F153" s="346">
        <v>6</v>
      </c>
      <c r="G153" s="376" t="str">
        <f>IF($C153="","",VLOOKUP($C153,' SINAPI'!$A$5:$D$4001,4,FALSE))</f>
        <v>570,20</v>
      </c>
      <c r="H153" s="378">
        <f t="shared" ref="H153:H165" si="14">ROUND(G153*1.25,2)</f>
        <v>712.75</v>
      </c>
      <c r="I153" s="74">
        <f t="shared" si="13"/>
        <v>4276.5</v>
      </c>
      <c r="N153" s="108"/>
    </row>
    <row r="154" spans="1:14" ht="33.75">
      <c r="A154" s="342" t="s">
        <v>8865</v>
      </c>
      <c r="B154" s="343" t="s">
        <v>8710</v>
      </c>
      <c r="C154" s="344" t="s">
        <v>525</v>
      </c>
      <c r="D154" s="345" t="s">
        <v>526</v>
      </c>
      <c r="E154" s="346" t="s">
        <v>13</v>
      </c>
      <c r="F154" s="346">
        <v>2</v>
      </c>
      <c r="G154" s="376" t="str">
        <f>IF($C154="","",VLOOKUP($C154,' SINAPI'!$A$5:$D$4001,4,FALSE))</f>
        <v>600,36</v>
      </c>
      <c r="H154" s="378">
        <f t="shared" si="14"/>
        <v>750.45</v>
      </c>
      <c r="I154" s="74">
        <f t="shared" si="13"/>
        <v>1500.9</v>
      </c>
    </row>
    <row r="155" spans="1:14" ht="33.75">
      <c r="A155" s="342" t="s">
        <v>8866</v>
      </c>
      <c r="B155" s="343" t="s">
        <v>8710</v>
      </c>
      <c r="C155" s="344" t="s">
        <v>8673</v>
      </c>
      <c r="D155" s="345" t="s">
        <v>8672</v>
      </c>
      <c r="E155" s="346" t="s">
        <v>13</v>
      </c>
      <c r="F155" s="346">
        <v>1</v>
      </c>
      <c r="G155" s="376">
        <v>680</v>
      </c>
      <c r="H155" s="384">
        <f>ROUND(G155*1.25,2)</f>
        <v>850</v>
      </c>
      <c r="I155" s="74">
        <f t="shared" si="13"/>
        <v>850</v>
      </c>
    </row>
    <row r="156" spans="1:14" ht="22.5">
      <c r="A156" s="342" t="s">
        <v>8867</v>
      </c>
      <c r="B156" s="343" t="s">
        <v>8710</v>
      </c>
      <c r="C156" s="344">
        <v>91288</v>
      </c>
      <c r="D156" s="345" t="s">
        <v>449</v>
      </c>
      <c r="E156" s="346" t="s">
        <v>13</v>
      </c>
      <c r="F156" s="346">
        <v>2</v>
      </c>
      <c r="G156" s="376" t="str">
        <f>IF($C156="","",VLOOKUP($C156,' SINAPI'!$A$5:$D$4001,4,FALSE))</f>
        <v>147,45</v>
      </c>
      <c r="H156" s="378">
        <f>ROUND(G156*1.25,2)</f>
        <v>184.31</v>
      </c>
      <c r="I156" s="74">
        <f t="shared" si="13"/>
        <v>368.62</v>
      </c>
    </row>
    <row r="157" spans="1:14" ht="22.5">
      <c r="A157" s="342" t="s">
        <v>8868</v>
      </c>
      <c r="B157" s="343" t="s">
        <v>8710</v>
      </c>
      <c r="C157" s="344" t="s">
        <v>451</v>
      </c>
      <c r="D157" s="345" t="s">
        <v>449</v>
      </c>
      <c r="E157" s="346" t="s">
        <v>13</v>
      </c>
      <c r="F157" s="346">
        <v>1</v>
      </c>
      <c r="G157" s="376" t="str">
        <f>IF($C157="","",VLOOKUP($C157,' SINAPI'!$A$5:$D$4001,4,FALSE))</f>
        <v>154,57</v>
      </c>
      <c r="H157" s="378">
        <f>ROUND(G157*1.25,2)</f>
        <v>193.21</v>
      </c>
      <c r="I157" s="74">
        <f t="shared" si="13"/>
        <v>193.21</v>
      </c>
    </row>
    <row r="158" spans="1:14" ht="22.5">
      <c r="A158" s="342" t="s">
        <v>8869</v>
      </c>
      <c r="B158" s="343" t="s">
        <v>8710</v>
      </c>
      <c r="C158" s="344" t="s">
        <v>498</v>
      </c>
      <c r="D158" s="345" t="s">
        <v>499</v>
      </c>
      <c r="E158" s="346" t="s">
        <v>13</v>
      </c>
      <c r="F158" s="346">
        <v>12</v>
      </c>
      <c r="G158" s="376" t="str">
        <f>IF($C158="","",VLOOKUP($C158,' SINAPI'!$A$5:$D$4001,4,FALSE))</f>
        <v>98,16</v>
      </c>
      <c r="H158" s="378">
        <f t="shared" si="14"/>
        <v>122.7</v>
      </c>
      <c r="I158" s="74">
        <f t="shared" si="13"/>
        <v>1472.4</v>
      </c>
    </row>
    <row r="159" spans="1:14">
      <c r="A159" s="342" t="s">
        <v>8870</v>
      </c>
      <c r="B159" s="343" t="s">
        <v>8710</v>
      </c>
      <c r="C159" s="344" t="s">
        <v>640</v>
      </c>
      <c r="D159" s="345" t="s">
        <v>641</v>
      </c>
      <c r="E159" s="346" t="s">
        <v>47</v>
      </c>
      <c r="F159" s="346">
        <v>3</v>
      </c>
      <c r="G159" s="376" t="str">
        <f>IF($C159="","",VLOOKUP($C159,' SINAPI'!$A$5:$D$4001,4,FALSE))</f>
        <v>235,73</v>
      </c>
      <c r="H159" s="378">
        <f t="shared" si="14"/>
        <v>294.66000000000003</v>
      </c>
      <c r="I159" s="74">
        <f t="shared" si="13"/>
        <v>883.98</v>
      </c>
    </row>
    <row r="160" spans="1:14">
      <c r="A160" s="342" t="s">
        <v>8871</v>
      </c>
      <c r="B160" s="343" t="s">
        <v>8706</v>
      </c>
      <c r="C160" s="344">
        <v>170597</v>
      </c>
      <c r="D160" s="345" t="s">
        <v>9048</v>
      </c>
      <c r="E160" s="346" t="s">
        <v>8473</v>
      </c>
      <c r="F160" s="346">
        <v>1</v>
      </c>
      <c r="G160" s="376">
        <v>20.64</v>
      </c>
      <c r="H160" s="377">
        <f>ROUND(G160*1.25,2)</f>
        <v>25.8</v>
      </c>
      <c r="I160" s="74">
        <f t="shared" si="13"/>
        <v>25.8</v>
      </c>
    </row>
    <row r="161" spans="1:10" ht="22.5">
      <c r="A161" s="342" t="s">
        <v>8872</v>
      </c>
      <c r="B161" s="343" t="s">
        <v>8710</v>
      </c>
      <c r="C161" s="344" t="s">
        <v>617</v>
      </c>
      <c r="D161" s="345" t="s">
        <v>618</v>
      </c>
      <c r="E161" s="346" t="s">
        <v>47</v>
      </c>
      <c r="F161" s="346">
        <f>ROUND((1.5*1.5)+(2.2*2.2),2)</f>
        <v>7.09</v>
      </c>
      <c r="G161" s="376" t="str">
        <f>IF($C161="","",VLOOKUP($C161,' SINAPI'!$A$5:$D$4001,4,FALSE))</f>
        <v>446,92</v>
      </c>
      <c r="H161" s="377">
        <f t="shared" si="14"/>
        <v>558.65</v>
      </c>
      <c r="I161" s="74">
        <f t="shared" si="13"/>
        <v>3960.83</v>
      </c>
    </row>
    <row r="162" spans="1:10">
      <c r="A162" s="342" t="s">
        <v>8873</v>
      </c>
      <c r="B162" s="343" t="s">
        <v>8710</v>
      </c>
      <c r="C162" s="344">
        <v>84886</v>
      </c>
      <c r="D162" s="345" t="s">
        <v>8650</v>
      </c>
      <c r="E162" s="346" t="s">
        <v>13</v>
      </c>
      <c r="F162" s="346">
        <v>2</v>
      </c>
      <c r="G162" s="376" t="str">
        <f>IF($C162="","",VLOOKUP($C162,' SINAPI'!$A$5:$D$4001,4,FALSE))</f>
        <v>1.456,68</v>
      </c>
      <c r="H162" s="377">
        <f t="shared" si="14"/>
        <v>1820.85</v>
      </c>
      <c r="I162" s="74">
        <f t="shared" si="13"/>
        <v>3641.7</v>
      </c>
    </row>
    <row r="163" spans="1:10">
      <c r="A163" s="342" t="s">
        <v>8874</v>
      </c>
      <c r="B163" s="343" t="s">
        <v>8706</v>
      </c>
      <c r="C163" s="344">
        <v>88021</v>
      </c>
      <c r="D163" s="345" t="s">
        <v>9043</v>
      </c>
      <c r="E163" s="346" t="s">
        <v>8473</v>
      </c>
      <c r="F163" s="346">
        <v>3</v>
      </c>
      <c r="G163" s="376">
        <v>39.15</v>
      </c>
      <c r="H163" s="377">
        <f>ROUND(G163*1.25,2)</f>
        <v>48.94</v>
      </c>
      <c r="I163" s="74">
        <f t="shared" si="13"/>
        <v>146.82</v>
      </c>
    </row>
    <row r="164" spans="1:10">
      <c r="A164" s="342" t="s">
        <v>8875</v>
      </c>
      <c r="B164" s="343" t="s">
        <v>8745</v>
      </c>
      <c r="C164" s="344" t="s">
        <v>9026</v>
      </c>
      <c r="D164" s="345" t="s">
        <v>9027</v>
      </c>
      <c r="E164" s="346" t="s">
        <v>8473</v>
      </c>
      <c r="F164" s="346">
        <v>4</v>
      </c>
      <c r="G164" s="376">
        <f>COMPOSIÇÕES!G22</f>
        <v>300.39999999999998</v>
      </c>
      <c r="H164" s="377">
        <f>ROUND(G164*1.25,2)</f>
        <v>375.5</v>
      </c>
      <c r="I164" s="74">
        <f t="shared" si="13"/>
        <v>1502</v>
      </c>
    </row>
    <row r="165" spans="1:10">
      <c r="A165" s="342" t="s">
        <v>8876</v>
      </c>
      <c r="B165" s="343" t="s">
        <v>8710</v>
      </c>
      <c r="C165" s="344" t="s">
        <v>718</v>
      </c>
      <c r="D165" s="345" t="s">
        <v>719</v>
      </c>
      <c r="E165" s="346" t="s">
        <v>13</v>
      </c>
      <c r="F165" s="346">
        <v>2</v>
      </c>
      <c r="G165" s="376" t="str">
        <f>IF($C165="","",VLOOKUP($C165,' SINAPI'!$A$5:$D$4001,4,FALSE))</f>
        <v>32,86</v>
      </c>
      <c r="H165" s="378">
        <f t="shared" si="14"/>
        <v>41.08</v>
      </c>
      <c r="I165" s="74">
        <f t="shared" si="13"/>
        <v>82.16</v>
      </c>
    </row>
    <row r="166" spans="1:10">
      <c r="A166" s="342"/>
      <c r="B166" s="343"/>
      <c r="C166" s="343"/>
      <c r="D166" s="347" t="s">
        <v>8638</v>
      </c>
      <c r="E166" s="346"/>
      <c r="F166" s="346"/>
      <c r="G166" s="376"/>
      <c r="H166" s="378"/>
      <c r="I166" s="76">
        <f>SUM(I148:I165)</f>
        <v>39362.870000000003</v>
      </c>
      <c r="J166" s="218"/>
    </row>
    <row r="167" spans="1:10">
      <c r="A167" s="342"/>
      <c r="B167" s="343"/>
      <c r="C167" s="343"/>
      <c r="D167" s="345"/>
      <c r="E167" s="346"/>
      <c r="F167" s="346"/>
      <c r="G167" s="376"/>
      <c r="H167" s="378"/>
      <c r="I167" s="74"/>
    </row>
    <row r="168" spans="1:10">
      <c r="A168" s="338">
        <v>11</v>
      </c>
      <c r="B168" s="349"/>
      <c r="C168" s="349"/>
      <c r="D168" s="340" t="s">
        <v>8651</v>
      </c>
      <c r="E168" s="350"/>
      <c r="F168" s="350"/>
      <c r="G168" s="381"/>
      <c r="H168" s="382"/>
      <c r="I168" s="78"/>
    </row>
    <row r="169" spans="1:10">
      <c r="A169" s="342" t="s">
        <v>8877</v>
      </c>
      <c r="B169" s="343" t="s">
        <v>8710</v>
      </c>
      <c r="C169" s="344" t="s">
        <v>735</v>
      </c>
      <c r="D169" s="345" t="s">
        <v>736</v>
      </c>
      <c r="E169" s="346" t="s">
        <v>47</v>
      </c>
      <c r="F169" s="346">
        <f>F161</f>
        <v>7.09</v>
      </c>
      <c r="G169" s="376" t="str">
        <f>IF($C169="","",VLOOKUP($C169,' SINAPI'!$A$5:$D$4001,4,FALSE))</f>
        <v>118,07</v>
      </c>
      <c r="H169" s="378">
        <f>ROUND(G169*1.25,2)</f>
        <v>147.59</v>
      </c>
      <c r="I169" s="74">
        <f>ROUND(F169*H169,2)</f>
        <v>1046.4100000000001</v>
      </c>
    </row>
    <row r="170" spans="1:10">
      <c r="A170" s="342" t="s">
        <v>8878</v>
      </c>
      <c r="B170" s="343"/>
      <c r="C170" s="344" t="s">
        <v>8678</v>
      </c>
      <c r="D170" s="345" t="s">
        <v>8730</v>
      </c>
      <c r="E170" s="346" t="s">
        <v>47</v>
      </c>
      <c r="F170" s="346">
        <v>1.5</v>
      </c>
      <c r="G170" s="376">
        <v>114.67</v>
      </c>
      <c r="H170" s="377">
        <f>ROUND(G170*1.25,2)</f>
        <v>143.34</v>
      </c>
      <c r="I170" s="74">
        <f>ROUND(F170*H170,2)</f>
        <v>215.01</v>
      </c>
      <c r="J170" s="219"/>
    </row>
    <row r="171" spans="1:10">
      <c r="A171" s="342" t="s">
        <v>8879</v>
      </c>
      <c r="B171" s="343"/>
      <c r="C171" s="344" t="s">
        <v>8678</v>
      </c>
      <c r="D171" s="345" t="s">
        <v>8755</v>
      </c>
      <c r="E171" s="346" t="s">
        <v>47</v>
      </c>
      <c r="F171" s="346">
        <f>'MEMORIA CALCULO UPA S.JOÃO'!O55+'MEMORIA CALCULO UPA S.JOÃO'!O82-F172</f>
        <v>151.01999999999998</v>
      </c>
      <c r="G171" s="376">
        <v>70</v>
      </c>
      <c r="H171" s="377">
        <f>ROUND(G171*1.25,2)</f>
        <v>87.5</v>
      </c>
      <c r="I171" s="74">
        <f>ROUND(F171*H171,2)</f>
        <v>13214.25</v>
      </c>
    </row>
    <row r="172" spans="1:10">
      <c r="A172" s="342" t="s">
        <v>8880</v>
      </c>
      <c r="B172" s="343"/>
      <c r="C172" s="344" t="s">
        <v>8678</v>
      </c>
      <c r="D172" s="345" t="s">
        <v>8754</v>
      </c>
      <c r="E172" s="346" t="s">
        <v>47</v>
      </c>
      <c r="F172" s="346">
        <v>3.6</v>
      </c>
      <c r="G172" s="376">
        <v>75</v>
      </c>
      <c r="H172" s="377">
        <f>ROUND(G172*1.25,2)</f>
        <v>93.75</v>
      </c>
      <c r="I172" s="74">
        <f>ROUND(F172*H172,2)</f>
        <v>337.5</v>
      </c>
    </row>
    <row r="173" spans="1:10">
      <c r="A173" s="342"/>
      <c r="B173" s="343"/>
      <c r="C173" s="343"/>
      <c r="D173" s="347" t="s">
        <v>8638</v>
      </c>
      <c r="E173" s="346"/>
      <c r="F173" s="346"/>
      <c r="G173" s="376"/>
      <c r="H173" s="378"/>
      <c r="I173" s="76">
        <f>SUM(I169:I172)</f>
        <v>14813.17</v>
      </c>
      <c r="J173" s="218"/>
    </row>
    <row r="174" spans="1:10">
      <c r="A174" s="342"/>
      <c r="B174" s="343"/>
      <c r="C174" s="343"/>
      <c r="D174" s="345"/>
      <c r="E174" s="346"/>
      <c r="F174" s="346"/>
      <c r="G174" s="376"/>
      <c r="H174" s="378"/>
      <c r="I174" s="74"/>
    </row>
    <row r="175" spans="1:10">
      <c r="A175" s="338">
        <v>12</v>
      </c>
      <c r="B175" s="349"/>
      <c r="C175" s="349"/>
      <c r="D175" s="340" t="s">
        <v>8642</v>
      </c>
      <c r="E175" s="350" t="s">
        <v>9084</v>
      </c>
      <c r="F175" s="350"/>
      <c r="G175" s="381" t="str">
        <f>IF($C175="","",VLOOKUP($C175,' SINAPI'!$A$7:$D$4001,4,FALSE))</f>
        <v/>
      </c>
      <c r="H175" s="382"/>
      <c r="I175" s="78"/>
    </row>
    <row r="176" spans="1:10" ht="22.5">
      <c r="A176" s="342" t="s">
        <v>8881</v>
      </c>
      <c r="B176" s="343" t="s">
        <v>8710</v>
      </c>
      <c r="C176" s="344" t="s">
        <v>1415</v>
      </c>
      <c r="D176" s="345" t="s">
        <v>1416</v>
      </c>
      <c r="E176" s="346" t="s">
        <v>1</v>
      </c>
      <c r="F176" s="346">
        <v>100</v>
      </c>
      <c r="G176" s="376">
        <f>IF($C176="","",VLOOKUP($C176,' SINAPI'!$A$5:$D$4001,4,FALSE))</f>
        <v>2.37</v>
      </c>
      <c r="H176" s="378">
        <f t="shared" ref="H176:H190" si="15">ROUND(G176*1.25,2)</f>
        <v>2.96</v>
      </c>
      <c r="I176" s="74">
        <f t="shared" ref="I176:I190" si="16">ROUND(F176*H176,2)</f>
        <v>296</v>
      </c>
    </row>
    <row r="177" spans="1:9" ht="22.5">
      <c r="A177" s="342" t="s">
        <v>8882</v>
      </c>
      <c r="B177" s="343" t="s">
        <v>8710</v>
      </c>
      <c r="C177" s="344" t="s">
        <v>1424</v>
      </c>
      <c r="D177" s="345" t="s">
        <v>1425</v>
      </c>
      <c r="E177" s="346" t="s">
        <v>1</v>
      </c>
      <c r="F177" s="346">
        <v>200</v>
      </c>
      <c r="G177" s="376" t="str">
        <f>IF($C177="","",VLOOKUP($C177,' SINAPI'!$A$5:$D$4001,4,FALSE))</f>
        <v>4,93</v>
      </c>
      <c r="H177" s="378">
        <f t="shared" si="15"/>
        <v>6.16</v>
      </c>
      <c r="I177" s="74">
        <f t="shared" si="16"/>
        <v>1232</v>
      </c>
    </row>
    <row r="178" spans="1:9" ht="22.5">
      <c r="A178" s="342" t="s">
        <v>8883</v>
      </c>
      <c r="B178" s="343" t="s">
        <v>8710</v>
      </c>
      <c r="C178" s="344" t="s">
        <v>1430</v>
      </c>
      <c r="D178" s="345" t="s">
        <v>1431</v>
      </c>
      <c r="E178" s="346" t="s">
        <v>1</v>
      </c>
      <c r="F178" s="346">
        <v>100</v>
      </c>
      <c r="G178" s="376" t="str">
        <f>IF($C178="","",VLOOKUP($C178,' SINAPI'!$A$5:$D$4001,4,FALSE))</f>
        <v>8,38</v>
      </c>
      <c r="H178" s="378">
        <f t="shared" si="15"/>
        <v>10.48</v>
      </c>
      <c r="I178" s="74">
        <f t="shared" si="16"/>
        <v>1048</v>
      </c>
    </row>
    <row r="179" spans="1:9" ht="22.5">
      <c r="A179" s="342" t="s">
        <v>8884</v>
      </c>
      <c r="B179" s="343" t="s">
        <v>8710</v>
      </c>
      <c r="C179" s="344" t="s">
        <v>1626</v>
      </c>
      <c r="D179" s="345" t="s">
        <v>1627</v>
      </c>
      <c r="E179" s="346" t="s">
        <v>13</v>
      </c>
      <c r="F179" s="346">
        <v>18</v>
      </c>
      <c r="G179" s="376" t="str">
        <f>IF($C179="","",VLOOKUP($C179,' SINAPI'!$A$5:$D$4001,4,FALSE))</f>
        <v>54,60</v>
      </c>
      <c r="H179" s="378">
        <f t="shared" si="15"/>
        <v>68.25</v>
      </c>
      <c r="I179" s="74">
        <f t="shared" si="16"/>
        <v>1228.5</v>
      </c>
    </row>
    <row r="180" spans="1:9" ht="22.5">
      <c r="A180" s="342" t="s">
        <v>8885</v>
      </c>
      <c r="B180" s="343" t="s">
        <v>8710</v>
      </c>
      <c r="C180" s="344" t="s">
        <v>1635</v>
      </c>
      <c r="D180" s="345" t="s">
        <v>1636</v>
      </c>
      <c r="E180" s="346" t="s">
        <v>13</v>
      </c>
      <c r="F180" s="346">
        <v>1</v>
      </c>
      <c r="G180" s="376" t="str">
        <f>IF($C180="","",VLOOKUP($C180,' SINAPI'!$A$5:$D$4001,4,FALSE))</f>
        <v>297,81</v>
      </c>
      <c r="H180" s="378">
        <f t="shared" si="15"/>
        <v>372.26</v>
      </c>
      <c r="I180" s="74">
        <f t="shared" si="16"/>
        <v>372.26</v>
      </c>
    </row>
    <row r="181" spans="1:9" ht="33.75">
      <c r="A181" s="342" t="s">
        <v>8886</v>
      </c>
      <c r="B181" s="343" t="s">
        <v>8710</v>
      </c>
      <c r="C181" s="344" t="s">
        <v>1653</v>
      </c>
      <c r="D181" s="345" t="s">
        <v>1654</v>
      </c>
      <c r="E181" s="346" t="s">
        <v>13</v>
      </c>
      <c r="F181" s="346">
        <v>1</v>
      </c>
      <c r="G181" s="376" t="str">
        <f>IF($C181="","",VLOOKUP($C181,' SINAPI'!$A$5:$D$4001,4,FALSE))</f>
        <v>422,97</v>
      </c>
      <c r="H181" s="378">
        <f t="shared" si="15"/>
        <v>528.71</v>
      </c>
      <c r="I181" s="74">
        <f t="shared" si="16"/>
        <v>528.71</v>
      </c>
    </row>
    <row r="182" spans="1:9" ht="22.5">
      <c r="A182" s="342" t="s">
        <v>8887</v>
      </c>
      <c r="B182" s="343" t="s">
        <v>8710</v>
      </c>
      <c r="C182" s="344" t="s">
        <v>1860</v>
      </c>
      <c r="D182" s="345" t="s">
        <v>1861</v>
      </c>
      <c r="E182" s="346" t="s">
        <v>13</v>
      </c>
      <c r="F182" s="346">
        <v>2</v>
      </c>
      <c r="G182" s="376" t="str">
        <f>IF($C182="","",VLOOKUP($C182,' SINAPI'!$A$5:$D$4001,4,FALSE))</f>
        <v>38,98</v>
      </c>
      <c r="H182" s="378">
        <f t="shared" si="15"/>
        <v>48.73</v>
      </c>
      <c r="I182" s="74">
        <f t="shared" si="16"/>
        <v>97.46</v>
      </c>
    </row>
    <row r="183" spans="1:9" ht="33.75">
      <c r="A183" s="342" t="s">
        <v>8888</v>
      </c>
      <c r="B183" s="343" t="s">
        <v>8710</v>
      </c>
      <c r="C183" s="344" t="s">
        <v>2278</v>
      </c>
      <c r="D183" s="345" t="s">
        <v>2279</v>
      </c>
      <c r="E183" s="346" t="s">
        <v>13</v>
      </c>
      <c r="F183" s="346">
        <v>5</v>
      </c>
      <c r="G183" s="376" t="str">
        <f>IF($C183="","",VLOOKUP($C183,' SINAPI'!$A$5:$D$4001,4,FALSE))</f>
        <v>112,52</v>
      </c>
      <c r="H183" s="378">
        <f t="shared" si="15"/>
        <v>140.65</v>
      </c>
      <c r="I183" s="74">
        <f t="shared" si="16"/>
        <v>703.25</v>
      </c>
    </row>
    <row r="184" spans="1:9" ht="22.5">
      <c r="A184" s="342" t="s">
        <v>8889</v>
      </c>
      <c r="B184" s="343" t="s">
        <v>8710</v>
      </c>
      <c r="C184" s="344" t="s">
        <v>2296</v>
      </c>
      <c r="D184" s="345" t="s">
        <v>2297</v>
      </c>
      <c r="E184" s="346" t="s">
        <v>13</v>
      </c>
      <c r="F184" s="346">
        <v>25</v>
      </c>
      <c r="G184" s="376" t="str">
        <f>IF($C184="","",VLOOKUP($C184,' SINAPI'!$A$5:$D$4001,4,FALSE))</f>
        <v>150,13</v>
      </c>
      <c r="H184" s="378">
        <f t="shared" si="15"/>
        <v>187.66</v>
      </c>
      <c r="I184" s="74">
        <f t="shared" si="16"/>
        <v>4691.5</v>
      </c>
    </row>
    <row r="185" spans="1:9" ht="22.5">
      <c r="A185" s="342" t="s">
        <v>8890</v>
      </c>
      <c r="B185" s="343" t="s">
        <v>8710</v>
      </c>
      <c r="C185" s="344" t="s">
        <v>2299</v>
      </c>
      <c r="D185" s="345" t="s">
        <v>2300</v>
      </c>
      <c r="E185" s="346" t="s">
        <v>13</v>
      </c>
      <c r="F185" s="346">
        <v>2</v>
      </c>
      <c r="G185" s="376" t="str">
        <f>IF($C185="","",VLOOKUP($C185,' SINAPI'!$A$5:$D$4001,4,FALSE))</f>
        <v>134,80</v>
      </c>
      <c r="H185" s="378">
        <f t="shared" si="15"/>
        <v>168.5</v>
      </c>
      <c r="I185" s="74">
        <f t="shared" si="16"/>
        <v>337</v>
      </c>
    </row>
    <row r="186" spans="1:9" ht="22.5">
      <c r="A186" s="342" t="s">
        <v>8891</v>
      </c>
      <c r="B186" s="343" t="s">
        <v>8710</v>
      </c>
      <c r="C186" s="344" t="s">
        <v>2302</v>
      </c>
      <c r="D186" s="345" t="s">
        <v>2303</v>
      </c>
      <c r="E186" s="346" t="s">
        <v>13</v>
      </c>
      <c r="F186" s="346">
        <v>2</v>
      </c>
      <c r="G186" s="376" t="str">
        <f>IF($C186="","",VLOOKUP($C186,' SINAPI'!$A$5:$D$4001,4,FALSE))</f>
        <v>157,78</v>
      </c>
      <c r="H186" s="378">
        <f t="shared" si="15"/>
        <v>197.23</v>
      </c>
      <c r="I186" s="74">
        <f t="shared" si="16"/>
        <v>394.46</v>
      </c>
    </row>
    <row r="187" spans="1:9">
      <c r="A187" s="342" t="s">
        <v>8892</v>
      </c>
      <c r="B187" s="343" t="s">
        <v>8706</v>
      </c>
      <c r="C187" s="362">
        <v>90776</v>
      </c>
      <c r="D187" s="363" t="s">
        <v>8719</v>
      </c>
      <c r="E187" s="353" t="s">
        <v>13</v>
      </c>
      <c r="F187" s="354">
        <v>16</v>
      </c>
      <c r="G187" s="383">
        <v>140.63999999999999</v>
      </c>
      <c r="H187" s="378">
        <f>ROUND(G187*1.25,2)</f>
        <v>175.8</v>
      </c>
      <c r="I187" s="74">
        <f>ROUND(F187*H187,2)</f>
        <v>2812.8</v>
      </c>
    </row>
    <row r="188" spans="1:9">
      <c r="A188" s="342" t="s">
        <v>8893</v>
      </c>
      <c r="B188" s="343" t="str">
        <f>B187</f>
        <v>SIURB-EDIF</v>
      </c>
      <c r="C188" s="362">
        <v>98610</v>
      </c>
      <c r="D188" s="363" t="s">
        <v>8720</v>
      </c>
      <c r="E188" s="353" t="s">
        <v>13</v>
      </c>
      <c r="F188" s="354">
        <v>13</v>
      </c>
      <c r="G188" s="383">
        <v>50.63</v>
      </c>
      <c r="H188" s="378">
        <f>ROUND(G188*1.25,2)</f>
        <v>63.29</v>
      </c>
      <c r="I188" s="74">
        <f>ROUND(F188*H188,2)</f>
        <v>822.77</v>
      </c>
    </row>
    <row r="189" spans="1:9">
      <c r="A189" s="342" t="s">
        <v>8894</v>
      </c>
      <c r="B189" s="343" t="str">
        <f>B188</f>
        <v>SIURB-EDIF</v>
      </c>
      <c r="C189" s="362">
        <v>98611</v>
      </c>
      <c r="D189" s="363" t="s">
        <v>8721</v>
      </c>
      <c r="E189" s="353" t="s">
        <v>13</v>
      </c>
      <c r="F189" s="354">
        <v>3</v>
      </c>
      <c r="G189" s="383">
        <v>16.760000000000002</v>
      </c>
      <c r="H189" s="378">
        <f>ROUND(G189*1.25,2)</f>
        <v>20.95</v>
      </c>
      <c r="I189" s="74">
        <f>ROUND(F189*H189,2)</f>
        <v>62.85</v>
      </c>
    </row>
    <row r="190" spans="1:9">
      <c r="A190" s="342" t="s">
        <v>8895</v>
      </c>
      <c r="B190" s="343" t="s">
        <v>8710</v>
      </c>
      <c r="C190" s="344" t="s">
        <v>2050</v>
      </c>
      <c r="D190" s="345" t="s">
        <v>2051</v>
      </c>
      <c r="E190" s="346" t="s">
        <v>13</v>
      </c>
      <c r="F190" s="346">
        <v>22</v>
      </c>
      <c r="G190" s="376" t="str">
        <f>IF($C190="","",VLOOKUP($C190,' SINAPI'!$A$5:$D$4001,4,FALSE))</f>
        <v>7,28</v>
      </c>
      <c r="H190" s="377">
        <f t="shared" si="15"/>
        <v>9.1</v>
      </c>
      <c r="I190" s="74">
        <f t="shared" si="16"/>
        <v>200.2</v>
      </c>
    </row>
    <row r="191" spans="1:9">
      <c r="A191" s="342" t="s">
        <v>8896</v>
      </c>
      <c r="B191" s="343" t="s">
        <v>8710</v>
      </c>
      <c r="C191" s="344">
        <v>83402</v>
      </c>
      <c r="D191" s="345" t="s">
        <v>9028</v>
      </c>
      <c r="E191" s="346" t="s">
        <v>8473</v>
      </c>
      <c r="F191" s="346">
        <v>130</v>
      </c>
      <c r="G191" s="376">
        <v>49.59</v>
      </c>
      <c r="H191" s="377">
        <f>ROUND(G191*1.25,2)</f>
        <v>61.99</v>
      </c>
      <c r="I191" s="74">
        <f>ROUND(F191*H191,2)</f>
        <v>8058.7</v>
      </c>
    </row>
    <row r="192" spans="1:9" ht="22.5">
      <c r="A192" s="342" t="s">
        <v>8897</v>
      </c>
      <c r="B192" s="343" t="s">
        <v>9024</v>
      </c>
      <c r="C192" s="344" t="s">
        <v>9029</v>
      </c>
      <c r="D192" s="345" t="s">
        <v>9030</v>
      </c>
      <c r="E192" s="346" t="s">
        <v>8691</v>
      </c>
      <c r="F192" s="346">
        <v>7</v>
      </c>
      <c r="G192" s="376">
        <f>COMPOSIÇÕES!G28</f>
        <v>147.02000000000001</v>
      </c>
      <c r="H192" s="377">
        <f>ROUND(G192*1.25,2)</f>
        <v>183.78</v>
      </c>
      <c r="I192" s="74">
        <f>ROUND(F192*H192,2)</f>
        <v>1286.46</v>
      </c>
    </row>
    <row r="193" spans="1:10">
      <c r="A193" s="342"/>
      <c r="B193" s="343"/>
      <c r="C193" s="343"/>
      <c r="D193" s="347" t="s">
        <v>8638</v>
      </c>
      <c r="E193" s="346"/>
      <c r="F193" s="346"/>
      <c r="G193" s="376"/>
      <c r="H193" s="386"/>
      <c r="I193" s="76">
        <f>SUM(I176:I192)</f>
        <v>24172.92</v>
      </c>
      <c r="J193" s="218"/>
    </row>
    <row r="194" spans="1:10">
      <c r="A194" s="342"/>
      <c r="B194" s="343"/>
      <c r="C194" s="343"/>
      <c r="D194" s="345"/>
      <c r="E194" s="346" t="s">
        <v>9084</v>
      </c>
      <c r="F194" s="346"/>
      <c r="G194" s="376"/>
      <c r="H194" s="378"/>
      <c r="I194" s="74"/>
    </row>
    <row r="195" spans="1:10">
      <c r="A195" s="338">
        <v>13</v>
      </c>
      <c r="B195" s="349"/>
      <c r="C195" s="349"/>
      <c r="D195" s="364" t="s">
        <v>8643</v>
      </c>
      <c r="E195" s="350" t="s">
        <v>9084</v>
      </c>
      <c r="F195" s="350"/>
      <c r="G195" s="387" t="str">
        <f>IF($C195="","",VLOOKUP($C195,' SINAPI'!$A$7:$D$4001,4,FALSE))</f>
        <v/>
      </c>
      <c r="H195" s="382"/>
      <c r="I195" s="78"/>
    </row>
    <row r="196" spans="1:10" ht="22.5">
      <c r="A196" s="342" t="s">
        <v>8898</v>
      </c>
      <c r="B196" s="343" t="s">
        <v>8710</v>
      </c>
      <c r="C196" s="344" t="s">
        <v>5880</v>
      </c>
      <c r="D196" s="345" t="s">
        <v>5881</v>
      </c>
      <c r="E196" s="346" t="s">
        <v>13</v>
      </c>
      <c r="F196" s="346">
        <v>12</v>
      </c>
      <c r="G196" s="384" t="str">
        <f>IF($C196="","",VLOOKUP($C196,' SINAPI'!$A$5:$D$4001,4,FALSE))</f>
        <v>113,67</v>
      </c>
      <c r="H196" s="378">
        <f t="shared" ref="H196:H207" si="17">ROUND(G196*1.25,2)</f>
        <v>142.09</v>
      </c>
      <c r="I196" s="74">
        <f t="shared" ref="I196:I207" si="18">ROUND(F196*H196,2)</f>
        <v>1705.08</v>
      </c>
    </row>
    <row r="197" spans="1:10" ht="33.75">
      <c r="A197" s="342" t="s">
        <v>8899</v>
      </c>
      <c r="B197" s="343" t="s">
        <v>8710</v>
      </c>
      <c r="C197" s="344" t="s">
        <v>2715</v>
      </c>
      <c r="D197" s="345" t="s">
        <v>2716</v>
      </c>
      <c r="E197" s="346" t="s">
        <v>1</v>
      </c>
      <c r="F197" s="346">
        <v>18</v>
      </c>
      <c r="G197" s="384" t="str">
        <f>IF($C197="","",VLOOKUP($C197,' SINAPI'!$A$5:$D$4001,4,FALSE))</f>
        <v>45,83</v>
      </c>
      <c r="H197" s="378">
        <f t="shared" si="17"/>
        <v>57.29</v>
      </c>
      <c r="I197" s="74">
        <f t="shared" si="18"/>
        <v>1031.22</v>
      </c>
    </row>
    <row r="198" spans="1:10" ht="22.5">
      <c r="A198" s="342" t="s">
        <v>8900</v>
      </c>
      <c r="B198" s="343" t="s">
        <v>8710</v>
      </c>
      <c r="C198" s="344" t="s">
        <v>2655</v>
      </c>
      <c r="D198" s="345" t="s">
        <v>2656</v>
      </c>
      <c r="E198" s="346" t="s">
        <v>1</v>
      </c>
      <c r="F198" s="346">
        <v>18</v>
      </c>
      <c r="G198" s="384" t="str">
        <f>IF($C198="","",VLOOKUP($C198,' SINAPI'!$A$5:$D$4001,4,FALSE))</f>
        <v>44,07</v>
      </c>
      <c r="H198" s="378">
        <f t="shared" si="17"/>
        <v>55.09</v>
      </c>
      <c r="I198" s="74">
        <f t="shared" si="18"/>
        <v>991.62</v>
      </c>
    </row>
    <row r="199" spans="1:10">
      <c r="A199" s="342" t="s">
        <v>8901</v>
      </c>
      <c r="B199" s="343" t="s">
        <v>8710</v>
      </c>
      <c r="C199" s="344" t="s">
        <v>5608</v>
      </c>
      <c r="D199" s="345" t="s">
        <v>5609</v>
      </c>
      <c r="E199" s="346" t="s">
        <v>13</v>
      </c>
      <c r="F199" s="346">
        <v>2</v>
      </c>
      <c r="G199" s="384" t="str">
        <f>IF($C199="","",VLOOKUP($C199,' SINAPI'!$A$5:$D$4001,4,FALSE))</f>
        <v>355,42</v>
      </c>
      <c r="H199" s="378">
        <f t="shared" si="17"/>
        <v>444.28</v>
      </c>
      <c r="I199" s="74">
        <f t="shared" si="18"/>
        <v>888.56</v>
      </c>
    </row>
    <row r="200" spans="1:10" ht="22.5">
      <c r="A200" s="342" t="s">
        <v>8902</v>
      </c>
      <c r="B200" s="343" t="s">
        <v>8710</v>
      </c>
      <c r="C200" s="344" t="s">
        <v>5674</v>
      </c>
      <c r="D200" s="345" t="s">
        <v>5675</v>
      </c>
      <c r="E200" s="346" t="s">
        <v>13</v>
      </c>
      <c r="F200" s="346">
        <v>6</v>
      </c>
      <c r="G200" s="384" t="str">
        <f>IF($C200="","",VLOOKUP($C200,' SINAPI'!$A$5:$D$4001,4,FALSE))</f>
        <v>41,24</v>
      </c>
      <c r="H200" s="378">
        <f t="shared" si="17"/>
        <v>51.55</v>
      </c>
      <c r="I200" s="74">
        <f t="shared" si="18"/>
        <v>309.3</v>
      </c>
    </row>
    <row r="201" spans="1:10">
      <c r="A201" s="342" t="s">
        <v>8903</v>
      </c>
      <c r="B201" s="343" t="s">
        <v>8710</v>
      </c>
      <c r="C201" s="344" t="s">
        <v>5686</v>
      </c>
      <c r="D201" s="345" t="s">
        <v>5687</v>
      </c>
      <c r="E201" s="346" t="s">
        <v>13</v>
      </c>
      <c r="F201" s="346">
        <v>35</v>
      </c>
      <c r="G201" s="384" t="str">
        <f>IF($C201="","",VLOOKUP($C201,' SINAPI'!$A$5:$D$4001,4,FALSE))</f>
        <v>19,09</v>
      </c>
      <c r="H201" s="378">
        <f t="shared" si="17"/>
        <v>23.86</v>
      </c>
      <c r="I201" s="74">
        <f t="shared" si="18"/>
        <v>835.1</v>
      </c>
    </row>
    <row r="202" spans="1:10">
      <c r="A202" s="342" t="s">
        <v>8904</v>
      </c>
      <c r="B202" s="343" t="s">
        <v>8710</v>
      </c>
      <c r="C202" s="344" t="s">
        <v>5700</v>
      </c>
      <c r="D202" s="345" t="s">
        <v>5701</v>
      </c>
      <c r="E202" s="346" t="s">
        <v>13</v>
      </c>
      <c r="F202" s="346">
        <v>10</v>
      </c>
      <c r="G202" s="384" t="str">
        <f>IF($C202="","",VLOOKUP($C202,' SINAPI'!$A$5:$D$4001,4,FALSE))</f>
        <v>31,05</v>
      </c>
      <c r="H202" s="378">
        <f t="shared" si="17"/>
        <v>38.81</v>
      </c>
      <c r="I202" s="74">
        <f t="shared" si="18"/>
        <v>388.1</v>
      </c>
    </row>
    <row r="203" spans="1:10" ht="22.5">
      <c r="A203" s="342" t="s">
        <v>8905</v>
      </c>
      <c r="B203" s="343" t="s">
        <v>8710</v>
      </c>
      <c r="C203" s="344" t="s">
        <v>5743</v>
      </c>
      <c r="D203" s="345" t="s">
        <v>5744</v>
      </c>
      <c r="E203" s="346" t="s">
        <v>13</v>
      </c>
      <c r="F203" s="346">
        <v>4</v>
      </c>
      <c r="G203" s="376" t="str">
        <f>IF($C203="","",VLOOKUP($C203,' SINAPI'!$A$5:$D$4001,4,FALSE))</f>
        <v>73,93</v>
      </c>
      <c r="H203" s="377">
        <f t="shared" si="17"/>
        <v>92.41</v>
      </c>
      <c r="I203" s="74">
        <f t="shared" si="18"/>
        <v>369.64</v>
      </c>
    </row>
    <row r="204" spans="1:10" ht="22.5">
      <c r="A204" s="342" t="s">
        <v>8906</v>
      </c>
      <c r="B204" s="343" t="s">
        <v>8745</v>
      </c>
      <c r="C204" s="344" t="s">
        <v>9031</v>
      </c>
      <c r="D204" s="345" t="s">
        <v>8684</v>
      </c>
      <c r="E204" s="346" t="s">
        <v>13</v>
      </c>
      <c r="F204" s="346">
        <v>9</v>
      </c>
      <c r="G204" s="376">
        <f>COMPOSIÇÕES!G33</f>
        <v>333.43</v>
      </c>
      <c r="H204" s="377">
        <f>ROUND(G204*1.25,2)</f>
        <v>416.79</v>
      </c>
      <c r="I204" s="74">
        <f>ROUND(F204*H204,2)</f>
        <v>3751.11</v>
      </c>
      <c r="J204" s="219"/>
    </row>
    <row r="205" spans="1:10">
      <c r="A205" s="342" t="s">
        <v>8907</v>
      </c>
      <c r="B205" s="343" t="s">
        <v>8745</v>
      </c>
      <c r="C205" s="344" t="s">
        <v>9032</v>
      </c>
      <c r="D205" s="345" t="s">
        <v>8693</v>
      </c>
      <c r="E205" s="346" t="s">
        <v>8691</v>
      </c>
      <c r="F205" s="346">
        <v>8</v>
      </c>
      <c r="G205" s="376">
        <f>COMPOSIÇÕES!G39</f>
        <v>17.690000000000001</v>
      </c>
      <c r="H205" s="377">
        <f>ROUND(G205*1.25,2)</f>
        <v>22.11</v>
      </c>
      <c r="I205" s="74">
        <f>ROUND(F205*H205,2)</f>
        <v>176.88</v>
      </c>
      <c r="J205" s="219"/>
    </row>
    <row r="206" spans="1:10">
      <c r="A206" s="342" t="s">
        <v>8908</v>
      </c>
      <c r="B206" s="343" t="s">
        <v>8710</v>
      </c>
      <c r="C206" s="344" t="s">
        <v>5868</v>
      </c>
      <c r="D206" s="345" t="s">
        <v>5869</v>
      </c>
      <c r="E206" s="346" t="s">
        <v>13</v>
      </c>
      <c r="F206" s="346">
        <v>4</v>
      </c>
      <c r="G206" s="376" t="str">
        <f>IF($C206="","",VLOOKUP($C206,' SINAPI'!$A$5:$D$4001,4,FALSE))</f>
        <v>43,77</v>
      </c>
      <c r="H206" s="377">
        <f t="shared" si="17"/>
        <v>54.71</v>
      </c>
      <c r="I206" s="74">
        <f t="shared" si="18"/>
        <v>218.84</v>
      </c>
    </row>
    <row r="207" spans="1:10">
      <c r="A207" s="342" t="s">
        <v>8909</v>
      </c>
      <c r="B207" s="343" t="s">
        <v>8710</v>
      </c>
      <c r="C207" s="344">
        <v>95544</v>
      </c>
      <c r="D207" s="345" t="s">
        <v>5870</v>
      </c>
      <c r="E207" s="346" t="s">
        <v>13</v>
      </c>
      <c r="F207" s="346">
        <v>12</v>
      </c>
      <c r="G207" s="376" t="str">
        <f>IF($C207="","",VLOOKUP($C207,' SINAPI'!$A$5:$D$4001,4,FALSE))</f>
        <v>34,09</v>
      </c>
      <c r="H207" s="377">
        <f t="shared" si="17"/>
        <v>42.61</v>
      </c>
      <c r="I207" s="74">
        <f t="shared" si="18"/>
        <v>511.32</v>
      </c>
    </row>
    <row r="208" spans="1:10">
      <c r="A208" s="342" t="s">
        <v>8910</v>
      </c>
      <c r="B208" s="343" t="s">
        <v>8710</v>
      </c>
      <c r="C208" s="344" t="s">
        <v>5706</v>
      </c>
      <c r="D208" s="345" t="s">
        <v>8681</v>
      </c>
      <c r="E208" s="346" t="s">
        <v>47</v>
      </c>
      <c r="F208" s="346">
        <v>5.76</v>
      </c>
      <c r="G208" s="376">
        <v>629.29999999999995</v>
      </c>
      <c r="H208" s="377">
        <f>ROUND(G208*1.25,2)</f>
        <v>786.63</v>
      </c>
      <c r="I208" s="74">
        <f>ROUND(F208*H208,2)</f>
        <v>4530.99</v>
      </c>
    </row>
    <row r="209" spans="1:10">
      <c r="A209" s="342" t="s">
        <v>8911</v>
      </c>
      <c r="B209" s="343" t="s">
        <v>8706</v>
      </c>
      <c r="C209" s="344" t="s">
        <v>9033</v>
      </c>
      <c r="D209" s="345" t="s">
        <v>9044</v>
      </c>
      <c r="E209" s="346" t="s">
        <v>1</v>
      </c>
      <c r="F209" s="346">
        <f>11.3*0.6</f>
        <v>6.78</v>
      </c>
      <c r="G209" s="376">
        <v>863.57</v>
      </c>
      <c r="H209" s="377">
        <f>ROUND(G209*1.25,2)</f>
        <v>1079.46</v>
      </c>
      <c r="I209" s="74">
        <f>ROUND(F209*H209,2)</f>
        <v>7318.74</v>
      </c>
      <c r="J209" s="219"/>
    </row>
    <row r="210" spans="1:10" ht="33.75">
      <c r="A210" s="342" t="s">
        <v>8912</v>
      </c>
      <c r="B210" s="343" t="s">
        <v>8710</v>
      </c>
      <c r="C210" s="344" t="s">
        <v>5833</v>
      </c>
      <c r="D210" s="345" t="s">
        <v>5834</v>
      </c>
      <c r="E210" s="346" t="s">
        <v>13</v>
      </c>
      <c r="F210" s="346">
        <v>4</v>
      </c>
      <c r="G210" s="376" t="str">
        <f>IF($C210="","",VLOOKUP($C210,' SINAPI'!$A$5:$D$4001,4,FALSE))</f>
        <v>186,40</v>
      </c>
      <c r="H210" s="377">
        <f>ROUND(G210*1.25,2)</f>
        <v>233</v>
      </c>
      <c r="I210" s="74">
        <f>ROUND(F210*H210,2)</f>
        <v>932</v>
      </c>
    </row>
    <row r="211" spans="1:10" ht="33.75">
      <c r="A211" s="342" t="s">
        <v>8913</v>
      </c>
      <c r="B211" s="343" t="s">
        <v>8710</v>
      </c>
      <c r="C211" s="344">
        <v>86923</v>
      </c>
      <c r="D211" s="345" t="s">
        <v>5777</v>
      </c>
      <c r="E211" s="346" t="s">
        <v>13</v>
      </c>
      <c r="F211" s="346">
        <v>1</v>
      </c>
      <c r="G211" s="376" t="str">
        <f>IF($C211="","",VLOOKUP($C211,' SINAPI'!$A$5:$D$4001,4,FALSE))</f>
        <v>448,02</v>
      </c>
      <c r="H211" s="377">
        <f>ROUND(G211*1.25,2)</f>
        <v>560.03</v>
      </c>
      <c r="I211" s="74">
        <f>ROUND(F211*H211,2)</f>
        <v>560.03</v>
      </c>
    </row>
    <row r="212" spans="1:10" ht="22.5">
      <c r="A212" s="342" t="s">
        <v>8914</v>
      </c>
      <c r="B212" s="343" t="s">
        <v>8710</v>
      </c>
      <c r="C212" s="344" t="s">
        <v>5856</v>
      </c>
      <c r="D212" s="345" t="s">
        <v>5857</v>
      </c>
      <c r="E212" s="346" t="s">
        <v>13</v>
      </c>
      <c r="F212" s="346">
        <v>1</v>
      </c>
      <c r="G212" s="376" t="str">
        <f>IF($C212="","",VLOOKUP($C212,' SINAPI'!$A$5:$D$4001,4,FALSE))</f>
        <v>190,46</v>
      </c>
      <c r="H212" s="377">
        <f>ROUND(G212*1.25,2)</f>
        <v>238.08</v>
      </c>
      <c r="I212" s="74">
        <f>ROUND(F212*H212,2)</f>
        <v>238.08</v>
      </c>
    </row>
    <row r="213" spans="1:10" ht="22.5">
      <c r="A213" s="342" t="s">
        <v>8915</v>
      </c>
      <c r="B213" s="343" t="s">
        <v>8710</v>
      </c>
      <c r="C213" s="344" t="s">
        <v>5885</v>
      </c>
      <c r="D213" s="345" t="s">
        <v>5886</v>
      </c>
      <c r="E213" s="346" t="s">
        <v>13</v>
      </c>
      <c r="F213" s="346">
        <v>1</v>
      </c>
      <c r="G213" s="376" t="str">
        <f>IF($C213="","",VLOOKUP($C213,' SINAPI'!$A$5:$D$4001,4,FALSE))</f>
        <v>223,00</v>
      </c>
      <c r="H213" s="377">
        <f t="shared" ref="H213:H218" si="19">ROUND(G213*1.25,2)</f>
        <v>278.75</v>
      </c>
      <c r="I213" s="74">
        <f t="shared" ref="I213:I218" si="20">ROUND(F213*H213,2)</f>
        <v>278.75</v>
      </c>
    </row>
    <row r="214" spans="1:10">
      <c r="A214" s="342" t="s">
        <v>8916</v>
      </c>
      <c r="B214" s="343" t="s">
        <v>8706</v>
      </c>
      <c r="C214" s="344">
        <v>101475</v>
      </c>
      <c r="D214" s="345" t="s">
        <v>9050</v>
      </c>
      <c r="E214" s="346" t="s">
        <v>47</v>
      </c>
      <c r="F214" s="346">
        <v>9.6199999999999992</v>
      </c>
      <c r="G214" s="376">
        <v>414.33</v>
      </c>
      <c r="H214" s="377">
        <f t="shared" si="19"/>
        <v>517.91</v>
      </c>
      <c r="I214" s="74">
        <f t="shared" si="20"/>
        <v>4982.29</v>
      </c>
      <c r="J214" s="219"/>
    </row>
    <row r="215" spans="1:10">
      <c r="A215" s="342" t="s">
        <v>8917</v>
      </c>
      <c r="B215" s="343"/>
      <c r="C215" s="344" t="s">
        <v>8678</v>
      </c>
      <c r="D215" s="345" t="s">
        <v>8686</v>
      </c>
      <c r="E215" s="346" t="s">
        <v>8473</v>
      </c>
      <c r="F215" s="346">
        <v>3</v>
      </c>
      <c r="G215" s="376">
        <f>22*1.5</f>
        <v>33</v>
      </c>
      <c r="H215" s="377">
        <f>ROUND(G215*1.25,2)</f>
        <v>41.25</v>
      </c>
      <c r="I215" s="74">
        <f>ROUND(F215*H215,2)</f>
        <v>123.75</v>
      </c>
      <c r="J215" s="219"/>
    </row>
    <row r="216" spans="1:10">
      <c r="A216" s="342" t="s">
        <v>8918</v>
      </c>
      <c r="B216" s="343" t="s">
        <v>8706</v>
      </c>
      <c r="C216" s="344">
        <v>101227</v>
      </c>
      <c r="D216" s="345" t="s">
        <v>9049</v>
      </c>
      <c r="E216" s="346" t="s">
        <v>8473</v>
      </c>
      <c r="F216" s="346">
        <v>5</v>
      </c>
      <c r="G216" s="376">
        <v>7.52</v>
      </c>
      <c r="H216" s="377">
        <f>ROUND(G216*1.25,2)</f>
        <v>9.4</v>
      </c>
      <c r="I216" s="74">
        <f>ROUND(F216*H216,2)</f>
        <v>47</v>
      </c>
      <c r="J216" s="219"/>
    </row>
    <row r="217" spans="1:10" ht="22.5">
      <c r="A217" s="342" t="s">
        <v>8919</v>
      </c>
      <c r="B217" s="343" t="str">
        <f>B219</f>
        <v>SIURB-EDIF</v>
      </c>
      <c r="C217" s="358">
        <v>101452</v>
      </c>
      <c r="D217" s="359" t="s">
        <v>8742</v>
      </c>
      <c r="E217" s="360" t="s">
        <v>8473</v>
      </c>
      <c r="F217" s="365">
        <v>7</v>
      </c>
      <c r="G217" s="388">
        <v>33.770000000000003</v>
      </c>
      <c r="H217" s="389">
        <f>ROUND(G217*1.25,2)</f>
        <v>42.21</v>
      </c>
      <c r="I217" s="74">
        <f>ROUND(F217*H217,2)</f>
        <v>295.47000000000003</v>
      </c>
    </row>
    <row r="218" spans="1:10" ht="22.5">
      <c r="A218" s="342" t="s">
        <v>8920</v>
      </c>
      <c r="B218" s="343" t="str">
        <f>B217</f>
        <v>SIURB-EDIF</v>
      </c>
      <c r="C218" s="366">
        <f>C217</f>
        <v>101452</v>
      </c>
      <c r="D218" s="359" t="s">
        <v>8743</v>
      </c>
      <c r="E218" s="346" t="s">
        <v>8473</v>
      </c>
      <c r="F218" s="346">
        <v>5</v>
      </c>
      <c r="G218" s="384">
        <f>G217</f>
        <v>33.770000000000003</v>
      </c>
      <c r="H218" s="378">
        <f t="shared" si="19"/>
        <v>42.21</v>
      </c>
      <c r="I218" s="74">
        <f t="shared" si="20"/>
        <v>211.05</v>
      </c>
    </row>
    <row r="219" spans="1:10">
      <c r="A219" s="342" t="s">
        <v>8921</v>
      </c>
      <c r="B219" s="367" t="s">
        <v>8706</v>
      </c>
      <c r="C219" s="368">
        <v>170521</v>
      </c>
      <c r="D219" s="359" t="s">
        <v>8707</v>
      </c>
      <c r="E219" s="369" t="s">
        <v>13</v>
      </c>
      <c r="F219" s="346">
        <v>1</v>
      </c>
      <c r="G219" s="384">
        <v>189.37</v>
      </c>
      <c r="H219" s="378">
        <f>ROUND(G219*1.25,2)</f>
        <v>236.71</v>
      </c>
      <c r="I219" s="74">
        <f>ROUND(F219*H219,2)</f>
        <v>236.71</v>
      </c>
    </row>
    <row r="220" spans="1:10">
      <c r="A220" s="342"/>
      <c r="B220" s="343"/>
      <c r="C220" s="343"/>
      <c r="D220" s="345" t="s">
        <v>8638</v>
      </c>
      <c r="E220" s="346"/>
      <c r="F220" s="346"/>
      <c r="G220" s="376"/>
      <c r="H220" s="386"/>
      <c r="I220" s="76">
        <f>SUM(I196:I219)</f>
        <v>30931.63</v>
      </c>
      <c r="J220" s="218"/>
    </row>
    <row r="221" spans="1:10">
      <c r="A221" s="342"/>
      <c r="B221" s="343"/>
      <c r="C221" s="343"/>
      <c r="D221" s="345"/>
      <c r="E221" s="346"/>
      <c r="F221" s="346"/>
      <c r="G221" s="376"/>
      <c r="H221" s="378"/>
      <c r="I221" s="74"/>
    </row>
    <row r="222" spans="1:10">
      <c r="A222" s="338">
        <v>14</v>
      </c>
      <c r="B222" s="349"/>
      <c r="C222" s="349"/>
      <c r="D222" s="364" t="s">
        <v>8644</v>
      </c>
      <c r="E222" s="350" t="s">
        <v>9084</v>
      </c>
      <c r="F222" s="350"/>
      <c r="G222" s="381" t="str">
        <f>IF($C222="","",VLOOKUP($C222,' SINAPI'!$A$7:$D$4001,4,FALSE))</f>
        <v/>
      </c>
      <c r="H222" s="382"/>
      <c r="I222" s="78"/>
    </row>
    <row r="223" spans="1:10">
      <c r="A223" s="342" t="s">
        <v>8922</v>
      </c>
      <c r="B223" s="343" t="s">
        <v>8745</v>
      </c>
      <c r="C223" s="344" t="s">
        <v>9036</v>
      </c>
      <c r="D223" s="345" t="s">
        <v>9057</v>
      </c>
      <c r="E223" s="346" t="s">
        <v>8473</v>
      </c>
      <c r="F223" s="346">
        <v>2</v>
      </c>
      <c r="G223" s="376">
        <f>COMPOSIÇÕES!G43</f>
        <v>340.88</v>
      </c>
      <c r="H223" s="377">
        <f>ROUND(G223*1.25,2)</f>
        <v>426.1</v>
      </c>
      <c r="I223" s="74">
        <f>ROUND(F223*H223,2)</f>
        <v>852.2</v>
      </c>
      <c r="J223" s="219"/>
    </row>
    <row r="224" spans="1:10">
      <c r="A224" s="342" t="s">
        <v>8923</v>
      </c>
      <c r="B224" s="343" t="s">
        <v>8745</v>
      </c>
      <c r="C224" s="343" t="s">
        <v>8744</v>
      </c>
      <c r="D224" s="345" t="s">
        <v>8750</v>
      </c>
      <c r="E224" s="346" t="s">
        <v>8473</v>
      </c>
      <c r="F224" s="346">
        <v>2</v>
      </c>
      <c r="G224" s="376">
        <f>COMPOSIÇÕES!G46</f>
        <v>3649.74</v>
      </c>
      <c r="H224" s="384">
        <f>ROUND(G224*1.25,2)</f>
        <v>4562.18</v>
      </c>
      <c r="I224" s="74">
        <f>ROUND(F224*H224,2)</f>
        <v>9124.36</v>
      </c>
    </row>
    <row r="225" spans="1:15">
      <c r="A225" s="342"/>
      <c r="B225" s="343"/>
      <c r="C225" s="343"/>
      <c r="D225" s="345" t="s">
        <v>8638</v>
      </c>
      <c r="E225" s="346"/>
      <c r="F225" s="346"/>
      <c r="G225" s="376"/>
      <c r="H225" s="386"/>
      <c r="I225" s="76">
        <f>SUM(I223:I224)</f>
        <v>9976.5600000000013</v>
      </c>
      <c r="J225" s="218"/>
    </row>
    <row r="226" spans="1:15">
      <c r="A226" s="342"/>
      <c r="B226" s="343"/>
      <c r="C226" s="343"/>
      <c r="D226" s="345"/>
      <c r="E226" s="346" t="s">
        <v>9084</v>
      </c>
      <c r="F226" s="346"/>
      <c r="G226" s="376" t="str">
        <f>IF($C226="","",VLOOKUP($C226,' SINAPI'!$A$7:$D$4001,4,FALSE))</f>
        <v/>
      </c>
      <c r="H226" s="378"/>
      <c r="I226" s="74"/>
    </row>
    <row r="227" spans="1:15">
      <c r="A227" s="338">
        <v>15</v>
      </c>
      <c r="B227" s="349"/>
      <c r="C227" s="349"/>
      <c r="D227" s="364" t="s">
        <v>8645</v>
      </c>
      <c r="E227" s="350" t="s">
        <v>9084</v>
      </c>
      <c r="F227" s="350"/>
      <c r="G227" s="381" t="str">
        <f>IF($C227="","",VLOOKUP($C227,' SINAPI'!$A$7:$D$4001,4,FALSE))</f>
        <v/>
      </c>
      <c r="H227" s="382"/>
      <c r="I227" s="78"/>
    </row>
    <row r="228" spans="1:15">
      <c r="A228" s="342" t="s">
        <v>8924</v>
      </c>
      <c r="B228" s="343" t="s">
        <v>8710</v>
      </c>
      <c r="C228" s="344" t="s">
        <v>2417</v>
      </c>
      <c r="D228" s="345" t="s">
        <v>2418</v>
      </c>
      <c r="E228" s="346" t="s">
        <v>13</v>
      </c>
      <c r="F228" s="346">
        <v>2</v>
      </c>
      <c r="G228" s="384" t="str">
        <f>IF($C228="","",VLOOKUP($C228,' SINAPI'!$A$5:$D$4001,4,FALSE))</f>
        <v>107,91</v>
      </c>
      <c r="H228" s="378">
        <f t="shared" ref="H228:H236" si="21">ROUND(G228*1.25,2)</f>
        <v>134.88999999999999</v>
      </c>
      <c r="I228" s="74">
        <f t="shared" ref="I228:I236" si="22">ROUND(F228*H228,2)</f>
        <v>269.77999999999997</v>
      </c>
    </row>
    <row r="229" spans="1:15">
      <c r="A229" s="342" t="s">
        <v>8925</v>
      </c>
      <c r="B229" s="343" t="s">
        <v>8710</v>
      </c>
      <c r="C229" s="344" t="s">
        <v>2420</v>
      </c>
      <c r="D229" s="345" t="s">
        <v>2421</v>
      </c>
      <c r="E229" s="346" t="s">
        <v>13</v>
      </c>
      <c r="F229" s="346">
        <v>2</v>
      </c>
      <c r="G229" s="384" t="str">
        <f>IF($C229="","",VLOOKUP($C229,' SINAPI'!$A$5:$D$4001,4,FALSE))</f>
        <v>351,71</v>
      </c>
      <c r="H229" s="378">
        <f t="shared" si="21"/>
        <v>439.64</v>
      </c>
      <c r="I229" s="74">
        <f t="shared" si="22"/>
        <v>879.28</v>
      </c>
    </row>
    <row r="230" spans="1:15">
      <c r="A230" s="342" t="s">
        <v>8926</v>
      </c>
      <c r="B230" s="343" t="s">
        <v>8710</v>
      </c>
      <c r="C230" s="344" t="s">
        <v>2423</v>
      </c>
      <c r="D230" s="345" t="s">
        <v>2424</v>
      </c>
      <c r="E230" s="346" t="s">
        <v>13</v>
      </c>
      <c r="F230" s="346">
        <v>2</v>
      </c>
      <c r="G230" s="384" t="str">
        <f>IF($C230="","",VLOOKUP($C230,' SINAPI'!$A$5:$D$4001,4,FALSE))</f>
        <v>114,67</v>
      </c>
      <c r="H230" s="378">
        <f t="shared" si="21"/>
        <v>143.34</v>
      </c>
      <c r="I230" s="74">
        <f t="shared" si="22"/>
        <v>286.68</v>
      </c>
    </row>
    <row r="231" spans="1:15" ht="22.5">
      <c r="A231" s="342" t="s">
        <v>8927</v>
      </c>
      <c r="B231" s="343" t="s">
        <v>8710</v>
      </c>
      <c r="C231" s="344" t="s">
        <v>2426</v>
      </c>
      <c r="D231" s="345" t="s">
        <v>2427</v>
      </c>
      <c r="E231" s="346" t="s">
        <v>13</v>
      </c>
      <c r="F231" s="346">
        <v>2</v>
      </c>
      <c r="G231" s="384" t="str">
        <f>IF($C231="","",VLOOKUP($C231,' SINAPI'!$A$5:$D$4001,4,FALSE))</f>
        <v>117,94</v>
      </c>
      <c r="H231" s="378">
        <f t="shared" si="21"/>
        <v>147.43</v>
      </c>
      <c r="I231" s="74">
        <f t="shared" si="22"/>
        <v>294.86</v>
      </c>
    </row>
    <row r="232" spans="1:15">
      <c r="A232" s="342" t="s">
        <v>8928</v>
      </c>
      <c r="B232" s="343" t="s">
        <v>8745</v>
      </c>
      <c r="C232" s="344" t="s">
        <v>9037</v>
      </c>
      <c r="D232" s="345" t="s">
        <v>9060</v>
      </c>
      <c r="E232" s="346" t="s">
        <v>8473</v>
      </c>
      <c r="F232" s="346">
        <v>24</v>
      </c>
      <c r="G232" s="376">
        <f>COMPOSIÇÕES!G62</f>
        <v>10.3</v>
      </c>
      <c r="H232" s="377">
        <f t="shared" si="21"/>
        <v>12.88</v>
      </c>
      <c r="I232" s="74">
        <f t="shared" si="22"/>
        <v>309.12</v>
      </c>
      <c r="J232" s="219"/>
    </row>
    <row r="233" spans="1:15">
      <c r="A233" s="342" t="s">
        <v>8929</v>
      </c>
      <c r="B233" s="343" t="s">
        <v>8745</v>
      </c>
      <c r="C233" s="344" t="s">
        <v>9038</v>
      </c>
      <c r="D233" s="345" t="s">
        <v>9062</v>
      </c>
      <c r="E233" s="346" t="s">
        <v>8473</v>
      </c>
      <c r="F233" s="346">
        <v>40</v>
      </c>
      <c r="G233" s="376">
        <f>COMPOSIÇÕES!G65</f>
        <v>9.2799999999999994</v>
      </c>
      <c r="H233" s="377">
        <f t="shared" si="21"/>
        <v>11.6</v>
      </c>
      <c r="I233" s="74">
        <f t="shared" si="22"/>
        <v>464</v>
      </c>
      <c r="J233" s="219"/>
    </row>
    <row r="234" spans="1:15">
      <c r="A234" s="342" t="s">
        <v>8930</v>
      </c>
      <c r="B234" s="343" t="s">
        <v>8745</v>
      </c>
      <c r="C234" s="344" t="s">
        <v>9039</v>
      </c>
      <c r="D234" s="345" t="s">
        <v>9064</v>
      </c>
      <c r="E234" s="346" t="s">
        <v>8473</v>
      </c>
      <c r="F234" s="346">
        <v>40</v>
      </c>
      <c r="G234" s="376">
        <f>COMPOSIÇÕES!G68</f>
        <v>2.83</v>
      </c>
      <c r="H234" s="377">
        <f t="shared" si="21"/>
        <v>3.54</v>
      </c>
      <c r="I234" s="74">
        <f t="shared" si="22"/>
        <v>141.6</v>
      </c>
      <c r="J234" s="219"/>
    </row>
    <row r="235" spans="1:15">
      <c r="A235" s="342" t="s">
        <v>8931</v>
      </c>
      <c r="B235" s="343" t="s">
        <v>8706</v>
      </c>
      <c r="C235" s="362">
        <v>100872</v>
      </c>
      <c r="D235" s="363" t="s">
        <v>8715</v>
      </c>
      <c r="E235" s="353" t="s">
        <v>13</v>
      </c>
      <c r="F235" s="354">
        <v>1</v>
      </c>
      <c r="G235" s="383">
        <v>663.85</v>
      </c>
      <c r="H235" s="384">
        <f t="shared" si="21"/>
        <v>829.81</v>
      </c>
      <c r="I235" s="74">
        <f t="shared" si="22"/>
        <v>829.81</v>
      </c>
    </row>
    <row r="236" spans="1:15">
      <c r="A236" s="342" t="s">
        <v>8932</v>
      </c>
      <c r="B236" s="343" t="s">
        <v>8706</v>
      </c>
      <c r="C236" s="362">
        <v>100873</v>
      </c>
      <c r="D236" s="363" t="s">
        <v>8716</v>
      </c>
      <c r="E236" s="353" t="s">
        <v>13</v>
      </c>
      <c r="F236" s="354">
        <v>1</v>
      </c>
      <c r="G236" s="383">
        <v>39.200000000000003</v>
      </c>
      <c r="H236" s="384">
        <f t="shared" si="21"/>
        <v>49</v>
      </c>
      <c r="I236" s="74">
        <f t="shared" si="22"/>
        <v>49</v>
      </c>
    </row>
    <row r="237" spans="1:15">
      <c r="A237" s="342"/>
      <c r="B237" s="343"/>
      <c r="C237" s="343"/>
      <c r="D237" s="345" t="s">
        <v>8638</v>
      </c>
      <c r="E237" s="346"/>
      <c r="F237" s="346"/>
      <c r="G237" s="384"/>
      <c r="H237" s="386"/>
      <c r="I237" s="76">
        <f>SUM(I228:I236)</f>
        <v>3524.1299999999997</v>
      </c>
      <c r="J237" s="218"/>
    </row>
    <row r="238" spans="1:15">
      <c r="A238" s="342"/>
      <c r="B238" s="343"/>
      <c r="C238" s="343"/>
      <c r="D238" s="345"/>
      <c r="E238" s="346" t="s">
        <v>9084</v>
      </c>
      <c r="F238" s="346"/>
      <c r="G238" s="376"/>
      <c r="H238" s="378"/>
      <c r="I238" s="74"/>
    </row>
    <row r="239" spans="1:15">
      <c r="A239" s="338">
        <v>16</v>
      </c>
      <c r="B239" s="349"/>
      <c r="C239" s="349"/>
      <c r="D239" s="364" t="s">
        <v>8659</v>
      </c>
      <c r="E239" s="350" t="s">
        <v>9084</v>
      </c>
      <c r="F239" s="350"/>
      <c r="G239" s="381" t="str">
        <f>IF($C239="","",VLOOKUP($C239,' SINAPI'!$A$7:$D$4001,4,FALSE))</f>
        <v/>
      </c>
      <c r="H239" s="382"/>
      <c r="I239" s="78"/>
    </row>
    <row r="240" spans="1:15" ht="22.5">
      <c r="A240" s="342" t="s">
        <v>8933</v>
      </c>
      <c r="B240" s="343" t="s">
        <v>8745</v>
      </c>
      <c r="C240" s="344" t="s">
        <v>8751</v>
      </c>
      <c r="D240" s="345" t="s">
        <v>8729</v>
      </c>
      <c r="E240" s="346" t="s">
        <v>1</v>
      </c>
      <c r="F240" s="346">
        <v>12</v>
      </c>
      <c r="G240" s="376">
        <f>COMPOSIÇÕES!G71</f>
        <v>8.0599999999999987</v>
      </c>
      <c r="H240" s="384">
        <f>ROUND(G240*1.25,2)</f>
        <v>10.08</v>
      </c>
      <c r="I240" s="74">
        <f>ROUND(F240*H240,2)</f>
        <v>120.96</v>
      </c>
      <c r="O240" s="109"/>
    </row>
    <row r="241" spans="1:10">
      <c r="A241" s="355"/>
      <c r="B241" s="356"/>
      <c r="C241" s="343"/>
      <c r="D241" s="345" t="s">
        <v>8638</v>
      </c>
      <c r="E241" s="346"/>
      <c r="F241" s="346"/>
      <c r="G241" s="376"/>
      <c r="H241" s="386"/>
      <c r="I241" s="76">
        <f>SUM(I240:I240)</f>
        <v>120.96</v>
      </c>
      <c r="J241" s="218"/>
    </row>
    <row r="242" spans="1:10">
      <c r="A242" s="342"/>
      <c r="B242" s="343"/>
      <c r="C242" s="343"/>
      <c r="D242" s="345"/>
      <c r="E242" s="346"/>
      <c r="F242" s="346"/>
      <c r="G242" s="376"/>
      <c r="H242" s="378"/>
      <c r="I242" s="74"/>
    </row>
    <row r="243" spans="1:10">
      <c r="A243" s="338">
        <v>17</v>
      </c>
      <c r="B243" s="339"/>
      <c r="C243" s="339"/>
      <c r="D243" s="340" t="s">
        <v>8669</v>
      </c>
      <c r="E243" s="341"/>
      <c r="F243" s="341"/>
      <c r="G243" s="379"/>
      <c r="H243" s="380"/>
      <c r="I243" s="80"/>
    </row>
    <row r="244" spans="1:10">
      <c r="A244" s="342" t="s">
        <v>8934</v>
      </c>
      <c r="B244" s="343"/>
      <c r="C244" s="344" t="s">
        <v>8678</v>
      </c>
      <c r="D244" s="345" t="s">
        <v>8696</v>
      </c>
      <c r="E244" s="346" t="s">
        <v>8473</v>
      </c>
      <c r="F244" s="346">
        <v>4</v>
      </c>
      <c r="G244" s="376">
        <v>12</v>
      </c>
      <c r="H244" s="377">
        <f t="shared" ref="H244:H253" si="23">ROUND(G244*1.25,2)</f>
        <v>15</v>
      </c>
      <c r="I244" s="74">
        <f t="shared" ref="I244:I253" si="24">ROUND(F244*H244,2)</f>
        <v>60</v>
      </c>
      <c r="J244" s="219"/>
    </row>
    <row r="245" spans="1:10">
      <c r="A245" s="342" t="s">
        <v>8935</v>
      </c>
      <c r="B245" s="343"/>
      <c r="C245" s="344" t="s">
        <v>8678</v>
      </c>
      <c r="D245" s="345" t="s">
        <v>8695</v>
      </c>
      <c r="E245" s="346" t="s">
        <v>8473</v>
      </c>
      <c r="F245" s="346">
        <v>2</v>
      </c>
      <c r="G245" s="376">
        <v>90</v>
      </c>
      <c r="H245" s="377">
        <f t="shared" si="23"/>
        <v>112.5</v>
      </c>
      <c r="I245" s="74">
        <f t="shared" si="24"/>
        <v>225</v>
      </c>
    </row>
    <row r="246" spans="1:10">
      <c r="A246" s="342" t="s">
        <v>8936</v>
      </c>
      <c r="B246" s="343"/>
      <c r="C246" s="344" t="s">
        <v>8678</v>
      </c>
      <c r="D246" s="345" t="s">
        <v>8717</v>
      </c>
      <c r="E246" s="346" t="s">
        <v>8718</v>
      </c>
      <c r="F246" s="346">
        <v>1</v>
      </c>
      <c r="G246" s="376">
        <v>2500</v>
      </c>
      <c r="H246" s="377">
        <f t="shared" si="23"/>
        <v>3125</v>
      </c>
      <c r="I246" s="74">
        <f t="shared" si="24"/>
        <v>3125</v>
      </c>
    </row>
    <row r="247" spans="1:10">
      <c r="A247" s="342" t="s">
        <v>8937</v>
      </c>
      <c r="B247" s="343"/>
      <c r="C247" s="344" t="str">
        <f>C246</f>
        <v>COTAÇÃO</v>
      </c>
      <c r="D247" s="345" t="s">
        <v>8738</v>
      </c>
      <c r="E247" s="346" t="s">
        <v>8718</v>
      </c>
      <c r="F247" s="346">
        <v>2</v>
      </c>
      <c r="G247" s="376">
        <v>280</v>
      </c>
      <c r="H247" s="377">
        <f t="shared" si="23"/>
        <v>350</v>
      </c>
      <c r="I247" s="74">
        <f t="shared" si="24"/>
        <v>700</v>
      </c>
    </row>
    <row r="248" spans="1:10">
      <c r="A248" s="342" t="s">
        <v>8938</v>
      </c>
      <c r="B248" s="367" t="s">
        <v>8706</v>
      </c>
      <c r="C248" s="368">
        <v>88050</v>
      </c>
      <c r="D248" s="370" t="s">
        <v>8708</v>
      </c>
      <c r="E248" s="369" t="s">
        <v>36</v>
      </c>
      <c r="F248" s="371">
        <v>200</v>
      </c>
      <c r="G248" s="390">
        <v>6.89</v>
      </c>
      <c r="H248" s="378">
        <f t="shared" si="23"/>
        <v>8.61</v>
      </c>
      <c r="I248" s="74">
        <f t="shared" si="24"/>
        <v>1722</v>
      </c>
    </row>
    <row r="249" spans="1:10">
      <c r="A249" s="342" t="s">
        <v>8939</v>
      </c>
      <c r="B249" s="367" t="s">
        <v>8706</v>
      </c>
      <c r="C249" s="368">
        <v>88051</v>
      </c>
      <c r="D249" s="370" t="s">
        <v>8709</v>
      </c>
      <c r="E249" s="369" t="s">
        <v>36</v>
      </c>
      <c r="F249" s="371">
        <v>50</v>
      </c>
      <c r="G249" s="390">
        <v>61.41</v>
      </c>
      <c r="H249" s="378">
        <f t="shared" si="23"/>
        <v>76.760000000000005</v>
      </c>
      <c r="I249" s="74">
        <f t="shared" si="24"/>
        <v>3838</v>
      </c>
    </row>
    <row r="250" spans="1:10" ht="22.5">
      <c r="A250" s="342" t="s">
        <v>8940</v>
      </c>
      <c r="B250" s="367" t="s">
        <v>8706</v>
      </c>
      <c r="C250" s="362">
        <v>170593</v>
      </c>
      <c r="D250" s="370" t="s">
        <v>8734</v>
      </c>
      <c r="E250" s="369" t="s">
        <v>8473</v>
      </c>
      <c r="F250" s="371">
        <v>58</v>
      </c>
      <c r="G250" s="390">
        <v>33.61</v>
      </c>
      <c r="H250" s="384">
        <f t="shared" si="23"/>
        <v>42.01</v>
      </c>
      <c r="I250" s="74">
        <f t="shared" si="24"/>
        <v>2436.58</v>
      </c>
    </row>
    <row r="251" spans="1:10" ht="33.75">
      <c r="A251" s="342" t="s">
        <v>8941</v>
      </c>
      <c r="B251" s="367" t="s">
        <v>8736</v>
      </c>
      <c r="C251" s="368">
        <v>181619</v>
      </c>
      <c r="D251" s="370" t="s">
        <v>8735</v>
      </c>
      <c r="E251" s="369" t="s">
        <v>8718</v>
      </c>
      <c r="F251" s="371">
        <v>1</v>
      </c>
      <c r="G251" s="390">
        <v>3558</v>
      </c>
      <c r="H251" s="378">
        <f t="shared" si="23"/>
        <v>4447.5</v>
      </c>
      <c r="I251" s="74">
        <f t="shared" si="24"/>
        <v>4447.5</v>
      </c>
    </row>
    <row r="252" spans="1:10">
      <c r="A252" s="342" t="s">
        <v>8942</v>
      </c>
      <c r="B252" s="367" t="str">
        <f>B250</f>
        <v>SIURB-EDIF</v>
      </c>
      <c r="C252" s="368">
        <v>34005</v>
      </c>
      <c r="D252" s="370" t="s">
        <v>8749</v>
      </c>
      <c r="E252" s="369" t="s">
        <v>47</v>
      </c>
      <c r="F252" s="371">
        <f>'MEMORIA CALCULO UPA S.JOÃO'!F82+'MEMORIA CALCULO UPA S.JOÃO'!F55</f>
        <v>846.31000000000006</v>
      </c>
      <c r="G252" s="390">
        <v>4.8499999999999996</v>
      </c>
      <c r="H252" s="378">
        <f t="shared" si="23"/>
        <v>6.06</v>
      </c>
      <c r="I252" s="74">
        <f t="shared" si="24"/>
        <v>5128.6400000000003</v>
      </c>
    </row>
    <row r="253" spans="1:10">
      <c r="A253" s="342" t="s">
        <v>8943</v>
      </c>
      <c r="B253" s="367" t="s">
        <v>8710</v>
      </c>
      <c r="C253" s="368" t="s">
        <v>8084</v>
      </c>
      <c r="D253" s="370" t="s">
        <v>8085</v>
      </c>
      <c r="E253" s="369" t="s">
        <v>47</v>
      </c>
      <c r="F253" s="371">
        <f>F252</f>
        <v>846.31000000000006</v>
      </c>
      <c r="G253" s="390" t="str">
        <f>IF($C253="","",VLOOKUP($C253,' SINAPI'!$A$7:$D$4001,4,FALSE))</f>
        <v>2,55</v>
      </c>
      <c r="H253" s="378">
        <f t="shared" si="23"/>
        <v>3.19</v>
      </c>
      <c r="I253" s="74">
        <f t="shared" si="24"/>
        <v>2699.73</v>
      </c>
    </row>
    <row r="254" spans="1:10">
      <c r="A254" s="342"/>
      <c r="B254" s="343"/>
      <c r="C254" s="343"/>
      <c r="D254" s="347" t="s">
        <v>8638</v>
      </c>
      <c r="E254" s="346"/>
      <c r="F254" s="346"/>
      <c r="G254" s="376"/>
      <c r="H254" s="386"/>
      <c r="I254" s="76">
        <f>SUM(I244:I253)</f>
        <v>24382.45</v>
      </c>
      <c r="J254" s="218"/>
    </row>
    <row r="255" spans="1:10">
      <c r="A255" s="342"/>
      <c r="B255" s="343"/>
      <c r="C255" s="343"/>
      <c r="D255" s="345" t="s">
        <v>9084</v>
      </c>
      <c r="E255" s="346" t="s">
        <v>9084</v>
      </c>
      <c r="F255" s="346"/>
      <c r="G255" s="376" t="str">
        <f>IF($C255="","",VLOOKUP($C255,' SINAPI'!$A$7:$D$4001,4,FALSE))</f>
        <v/>
      </c>
      <c r="H255" s="378"/>
      <c r="I255" s="74"/>
    </row>
    <row r="256" spans="1:10" ht="15.75" thickBot="1">
      <c r="A256" s="372"/>
      <c r="B256" s="373"/>
      <c r="C256" s="373"/>
      <c r="D256" s="374" t="s">
        <v>8638</v>
      </c>
      <c r="E256" s="375"/>
      <c r="F256" s="375"/>
      <c r="G256" s="104"/>
      <c r="H256" s="101"/>
      <c r="I256" s="105">
        <f>I17+I37+I59+I95+I103+I109+I118+I127+I145+I166+I173+I193+I220+I225+I237+I241+I254</f>
        <v>568618.56999999995</v>
      </c>
      <c r="J256" s="218"/>
    </row>
    <row r="257" spans="4:4">
      <c r="D257" s="337" t="s">
        <v>9273</v>
      </c>
    </row>
  </sheetData>
  <sheetProtection password="C919" sheet="1" objects="1" scenarios="1" sort="0" autoFilter="0"/>
  <autoFilter ref="A9:I256"/>
  <mergeCells count="1">
    <mergeCell ref="A1:I1"/>
  </mergeCells>
  <pageMargins left="0.51181102362204722" right="0.51181102362204722" top="0.78740157480314965" bottom="0.78740157480314965" header="0.31496062992125984" footer="0.31496062992125984"/>
  <pageSetup paperSize="9" scale="58" orientation="portrait"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0"/>
  <sheetViews>
    <sheetView view="pageBreakPreview" zoomScaleSheetLayoutView="100" workbookViewId="0">
      <selection activeCell="B3" sqref="B3:B4"/>
    </sheetView>
  </sheetViews>
  <sheetFormatPr defaultRowHeight="12.75"/>
  <cols>
    <col min="1" max="1" width="17" style="33" customWidth="1"/>
    <col min="2" max="3" width="19.7109375" style="33" customWidth="1"/>
    <col min="4" max="4" width="7.5703125" style="33" customWidth="1"/>
    <col min="5" max="5" width="9.140625" style="33" customWidth="1"/>
    <col min="6" max="6" width="8.5703125" style="33" customWidth="1"/>
    <col min="7" max="16384" width="9.140625" style="33"/>
  </cols>
  <sheetData>
    <row r="3" spans="1:9" ht="18">
      <c r="A3" s="324"/>
      <c r="B3" s="325" t="s">
        <v>9266</v>
      </c>
      <c r="C3" s="324"/>
      <c r="D3" s="324"/>
      <c r="E3" s="324"/>
      <c r="F3" s="324"/>
      <c r="G3" s="324"/>
    </row>
    <row r="4" spans="1:9">
      <c r="B4" s="326" t="s">
        <v>9267</v>
      </c>
    </row>
    <row r="6" spans="1:9" ht="15.75">
      <c r="A6" s="413" t="s">
        <v>9265</v>
      </c>
      <c r="B6" s="413"/>
      <c r="C6" s="413"/>
      <c r="D6" s="413"/>
      <c r="E6" s="413"/>
      <c r="F6" s="413"/>
      <c r="G6" s="413"/>
    </row>
    <row r="9" spans="1:9">
      <c r="A9" s="133"/>
      <c r="B9" s="404" t="s">
        <v>8971</v>
      </c>
      <c r="C9" s="404"/>
      <c r="D9" s="404"/>
      <c r="E9" s="133"/>
      <c r="F9" s="147" t="s">
        <v>8972</v>
      </c>
      <c r="G9" s="155"/>
      <c r="H9" s="156"/>
      <c r="I9" s="156"/>
    </row>
    <row r="10" spans="1:9">
      <c r="A10" s="133"/>
      <c r="B10" s="157"/>
      <c r="C10" s="157"/>
      <c r="D10" s="157"/>
      <c r="E10" s="157"/>
      <c r="F10" s="158"/>
      <c r="G10" s="155"/>
      <c r="H10" s="156"/>
      <c r="I10" s="156"/>
    </row>
    <row r="11" spans="1:9">
      <c r="A11" s="133"/>
      <c r="B11" s="133"/>
      <c r="C11" s="133"/>
      <c r="D11" s="133"/>
      <c r="E11" s="133"/>
      <c r="F11" s="133"/>
      <c r="G11" s="155"/>
      <c r="H11" s="156"/>
      <c r="I11" s="156"/>
    </row>
    <row r="12" spans="1:9">
      <c r="A12" s="159" t="s">
        <v>8973</v>
      </c>
      <c r="B12" s="401" t="s">
        <v>8974</v>
      </c>
      <c r="C12" s="402"/>
      <c r="D12" s="405" t="s">
        <v>8975</v>
      </c>
      <c r="E12" s="406"/>
      <c r="F12" s="407"/>
      <c r="G12" s="155"/>
      <c r="H12" s="156"/>
      <c r="I12" s="156"/>
    </row>
    <row r="13" spans="1:9">
      <c r="A13" s="160"/>
      <c r="B13" s="408"/>
      <c r="C13" s="409"/>
      <c r="D13" s="410"/>
      <c r="E13" s="411"/>
      <c r="F13" s="412"/>
      <c r="G13" s="155"/>
      <c r="H13" s="156"/>
      <c r="I13" s="156"/>
    </row>
    <row r="14" spans="1:9">
      <c r="A14" s="161"/>
      <c r="B14" s="161"/>
      <c r="C14" s="162"/>
      <c r="D14" s="163"/>
      <c r="E14" s="164"/>
      <c r="F14" s="164"/>
      <c r="G14" s="155"/>
      <c r="H14" s="156"/>
      <c r="I14" s="156"/>
    </row>
    <row r="15" spans="1:9">
      <c r="A15" s="165" t="s">
        <v>8976</v>
      </c>
      <c r="B15" s="401" t="s">
        <v>8977</v>
      </c>
      <c r="C15" s="402"/>
      <c r="D15" s="401" t="s">
        <v>8978</v>
      </c>
      <c r="E15" s="403"/>
      <c r="F15" s="402"/>
      <c r="G15" s="155"/>
      <c r="H15" s="156"/>
      <c r="I15" s="156"/>
    </row>
    <row r="16" spans="1:9">
      <c r="A16" s="166"/>
      <c r="B16" s="415"/>
      <c r="C16" s="416"/>
      <c r="D16" s="415"/>
      <c r="E16" s="417"/>
      <c r="F16" s="416"/>
      <c r="G16" s="155"/>
      <c r="H16" s="156"/>
      <c r="I16" s="156"/>
    </row>
    <row r="17" spans="1:9">
      <c r="A17" s="167"/>
      <c r="B17" s="167"/>
      <c r="C17" s="167"/>
      <c r="D17" s="156"/>
      <c r="E17" s="156"/>
      <c r="F17" s="167"/>
      <c r="G17" s="155"/>
      <c r="H17" s="156"/>
      <c r="I17" s="156"/>
    </row>
    <row r="18" spans="1:9">
      <c r="A18" s="113" t="s">
        <v>8979</v>
      </c>
      <c r="B18" s="112"/>
      <c r="C18" s="112"/>
      <c r="D18" s="111"/>
      <c r="E18" s="111"/>
      <c r="F18" s="112"/>
      <c r="G18" s="155"/>
      <c r="H18" s="156"/>
      <c r="I18" s="156"/>
    </row>
    <row r="19" spans="1:9">
      <c r="A19" s="418" t="s">
        <v>8980</v>
      </c>
      <c r="B19" s="418"/>
      <c r="C19" s="418"/>
      <c r="D19" s="418"/>
      <c r="E19" s="418"/>
      <c r="F19" s="418"/>
      <c r="G19" s="155"/>
      <c r="H19" s="156"/>
      <c r="I19" s="156"/>
    </row>
    <row r="20" spans="1:9">
      <c r="A20" s="133"/>
      <c r="B20" s="133"/>
      <c r="C20" s="133"/>
      <c r="D20" s="133"/>
      <c r="E20" s="133"/>
      <c r="F20" s="110"/>
      <c r="G20" s="168" t="s">
        <v>8981</v>
      </c>
      <c r="H20" s="114" t="s">
        <v>8982</v>
      </c>
      <c r="I20" s="114"/>
    </row>
    <row r="21" spans="1:9">
      <c r="A21" s="134" t="s">
        <v>8983</v>
      </c>
      <c r="B21" s="135"/>
      <c r="C21" s="135"/>
      <c r="D21" s="135"/>
      <c r="E21" s="136" t="s">
        <v>8984</v>
      </c>
      <c r="F21" s="115" t="s">
        <v>8985</v>
      </c>
      <c r="G21" s="168" t="s">
        <v>8986</v>
      </c>
      <c r="H21" s="116" t="s">
        <v>8987</v>
      </c>
      <c r="I21" s="116" t="s">
        <v>8592</v>
      </c>
    </row>
    <row r="22" spans="1:9">
      <c r="A22" s="137" t="s">
        <v>8988</v>
      </c>
      <c r="B22" s="138"/>
      <c r="C22" s="138"/>
      <c r="D22" s="138"/>
      <c r="E22" s="139" t="s">
        <v>8989</v>
      </c>
      <c r="F22" s="117">
        <v>4.3799999999999999E-2</v>
      </c>
      <c r="G22" s="169" t="str">
        <f>IF(OR(F22&lt;H22,F22&gt;I22),"NÃO","SIM")</f>
        <v>SIM</v>
      </c>
      <c r="H22" s="118">
        <v>0.03</v>
      </c>
      <c r="I22" s="119">
        <v>5.5E-2</v>
      </c>
    </row>
    <row r="23" spans="1:9">
      <c r="A23" s="140" t="s">
        <v>8990</v>
      </c>
      <c r="B23" s="141"/>
      <c r="C23" s="141"/>
      <c r="D23" s="141"/>
      <c r="E23" s="142" t="s">
        <v>8991</v>
      </c>
      <c r="F23" s="120">
        <v>8.9999999999999993E-3</v>
      </c>
      <c r="G23" s="169" t="str">
        <f>IF(OR(F23&lt;H23,F23&gt;I23),"NÃO","SIM")</f>
        <v>SIM</v>
      </c>
      <c r="H23" s="121">
        <v>8.0000000000000002E-3</v>
      </c>
      <c r="I23" s="122">
        <v>0.01</v>
      </c>
    </row>
    <row r="24" spans="1:9">
      <c r="A24" s="140" t="s">
        <v>8992</v>
      </c>
      <c r="B24" s="141"/>
      <c r="C24" s="141"/>
      <c r="D24" s="141"/>
      <c r="E24" s="142" t="s">
        <v>8993</v>
      </c>
      <c r="F24" s="120">
        <v>1.2E-2</v>
      </c>
      <c r="G24" s="169" t="str">
        <f>IF(OR(F24&lt;H24,F24&gt;I24),"NÃO","SIM")</f>
        <v>SIM</v>
      </c>
      <c r="H24" s="121">
        <v>9.7000000000000003E-3</v>
      </c>
      <c r="I24" s="122">
        <v>1.2699999999999999E-2</v>
      </c>
    </row>
    <row r="25" spans="1:9">
      <c r="A25" s="140" t="s">
        <v>8994</v>
      </c>
      <c r="B25" s="141"/>
      <c r="C25" s="141"/>
      <c r="D25" s="141"/>
      <c r="E25" s="142" t="s">
        <v>8995</v>
      </c>
      <c r="F25" s="120">
        <v>0.01</v>
      </c>
      <c r="G25" s="169" t="str">
        <f>IF(OR(F25&lt;H25,F25&gt;I25),"NÃO","SIM")</f>
        <v>SIM</v>
      </c>
      <c r="H25" s="121">
        <v>5.8999999999999999E-3</v>
      </c>
      <c r="I25" s="122">
        <v>1.3899999999999999E-2</v>
      </c>
    </row>
    <row r="26" spans="1:9">
      <c r="A26" s="143" t="s">
        <v>8996</v>
      </c>
      <c r="B26" s="144"/>
      <c r="C26" s="144"/>
      <c r="D26" s="144"/>
      <c r="E26" s="142" t="s">
        <v>8954</v>
      </c>
      <c r="F26" s="123">
        <v>8.5000000000000006E-2</v>
      </c>
      <c r="G26" s="169" t="str">
        <f>IF(OR(F26&lt;H26,F26&gt;I26),"NÃO","SIM")</f>
        <v>SIM</v>
      </c>
      <c r="H26" s="124">
        <v>6.1600000000000002E-2</v>
      </c>
      <c r="I26" s="125">
        <v>8.9599999999999999E-2</v>
      </c>
    </row>
    <row r="27" spans="1:9">
      <c r="A27" s="143" t="s">
        <v>8997</v>
      </c>
      <c r="B27" s="145" t="s">
        <v>8998</v>
      </c>
      <c r="C27" s="141"/>
      <c r="D27" s="146"/>
      <c r="E27" s="147" t="s">
        <v>8999</v>
      </c>
      <c r="F27" s="123">
        <v>6.4999999999999997E-3</v>
      </c>
      <c r="G27" s="169"/>
      <c r="H27" s="394" t="s">
        <v>9000</v>
      </c>
      <c r="I27" s="395"/>
    </row>
    <row r="28" spans="1:9">
      <c r="A28" s="148"/>
      <c r="B28" s="145" t="s">
        <v>9001</v>
      </c>
      <c r="C28" s="141"/>
      <c r="D28" s="146"/>
      <c r="E28" s="147"/>
      <c r="F28" s="123">
        <v>0.03</v>
      </c>
      <c r="G28" s="169"/>
      <c r="H28" s="396"/>
      <c r="I28" s="397"/>
    </row>
    <row r="29" spans="1:9">
      <c r="A29" s="148"/>
      <c r="B29" s="145" t="s">
        <v>9002</v>
      </c>
      <c r="C29" s="141"/>
      <c r="D29" s="146"/>
      <c r="E29" s="147"/>
      <c r="F29" s="126">
        <f>IF(A19=" - Fornecimento de Materiais e Equipamentos (Aquisição direta)",0,ROUND(F38*E39,4))</f>
        <v>0.03</v>
      </c>
      <c r="G29" s="169"/>
      <c r="H29" s="396"/>
      <c r="I29" s="397"/>
    </row>
    <row r="30" spans="1:9">
      <c r="A30" s="148"/>
      <c r="B30" s="149" t="s">
        <v>9003</v>
      </c>
      <c r="C30" s="150"/>
      <c r="D30" s="151"/>
      <c r="E30" s="147"/>
      <c r="F30" s="127">
        <v>0</v>
      </c>
      <c r="G30" s="169"/>
      <c r="H30" s="398"/>
      <c r="I30" s="399"/>
    </row>
    <row r="31" spans="1:9">
      <c r="A31" s="152" t="s">
        <v>9004</v>
      </c>
      <c r="B31" s="152"/>
      <c r="C31" s="152"/>
      <c r="D31" s="152"/>
      <c r="E31" s="152"/>
      <c r="F31" s="128">
        <f ca="1">IF(A19=" - Fornecimento de Materiais e Equipamentos (Aquisição direta)",0,ROUND((((1+SUM(F$29:F$31))*(1+F$32)*(1+F$33))/(1-SUM(F$34:F$36)))-1,4))</f>
        <v>0.25</v>
      </c>
      <c r="G31" s="169" t="str">
        <f ca="1">IF(OR(F31&lt;H31,F31&gt;I31),"NÃO","SIM")</f>
        <v>SIM</v>
      </c>
      <c r="H31" s="129">
        <v>0.2034</v>
      </c>
      <c r="I31" s="129">
        <v>0.25</v>
      </c>
    </row>
    <row r="32" spans="1:9">
      <c r="A32" s="153" t="s">
        <v>9005</v>
      </c>
      <c r="B32" s="154"/>
      <c r="C32" s="154"/>
      <c r="D32" s="154"/>
      <c r="E32" s="154"/>
      <c r="F32" s="130">
        <f ca="1">IF(A19=" - Fornecimento de Materiais e Equipamentos (Aquisição direta)",0,ROUND((((1+SUM(F$29:F$31))*(1+F$32)*(1+F$33))/(1-SUM(F$34:F$37)))-1,4))</f>
        <v>0.25</v>
      </c>
      <c r="G32" s="169" t="str">
        <f>IF(A19=" - Fornecimento de Materiais e Equipamentos (Aquisição direta)","SIM",IF(OR(AE11&lt;$AL$18,AE11&gt;$AM$18),"NÃO","SIM"))</f>
        <v>SIM</v>
      </c>
    </row>
    <row r="33" spans="1:7">
      <c r="F33" s="175"/>
      <c r="G33" s="155"/>
    </row>
    <row r="34" spans="1:7">
      <c r="A34" s="33" t="s">
        <v>9006</v>
      </c>
      <c r="G34" s="155"/>
    </row>
    <row r="35" spans="1:7">
      <c r="G35" s="155"/>
    </row>
    <row r="36" spans="1:7">
      <c r="A36" s="33" t="str">
        <f>IF(AND(A19=" - Fornecimento de Materiais e Equipamentos (Aquisição direta)",F$39=0),"",IF(OR($AJ$18&lt;$AL$18,$AJ$18&gt;$AM$18)=TRUE(),$AL$29,""))</f>
        <v/>
      </c>
      <c r="G36" s="156"/>
    </row>
    <row r="37" spans="1:7">
      <c r="G37" s="156"/>
    </row>
    <row r="38" spans="1:7" ht="15" customHeight="1">
      <c r="A38" s="400" t="s">
        <v>9007</v>
      </c>
      <c r="B38" s="400"/>
      <c r="C38" s="400"/>
      <c r="D38" s="400"/>
      <c r="E38" s="400"/>
      <c r="F38" s="132">
        <v>1</v>
      </c>
      <c r="G38" s="156"/>
    </row>
    <row r="39" spans="1:7" ht="15" customHeight="1">
      <c r="A39" s="400" t="s">
        <v>9008</v>
      </c>
      <c r="B39" s="414"/>
      <c r="C39" s="414"/>
      <c r="D39" s="414"/>
      <c r="E39" s="132">
        <v>0.03</v>
      </c>
      <c r="F39" s="131"/>
      <c r="G39" s="156"/>
    </row>
    <row r="40" spans="1:7" ht="15">
      <c r="A40" s="171"/>
      <c r="B40" s="172"/>
      <c r="C40" s="172"/>
      <c r="D40" s="172"/>
      <c r="E40" s="173"/>
      <c r="F40" s="174"/>
      <c r="G40" s="170"/>
    </row>
  </sheetData>
  <mergeCells count="14">
    <mergeCell ref="A6:G6"/>
    <mergeCell ref="A39:D39"/>
    <mergeCell ref="B16:C16"/>
    <mergeCell ref="D16:F16"/>
    <mergeCell ref="A19:F19"/>
    <mergeCell ref="H27:I30"/>
    <mergeCell ref="A38:E38"/>
    <mergeCell ref="B15:C15"/>
    <mergeCell ref="D15:F15"/>
    <mergeCell ref="B9:D9"/>
    <mergeCell ref="B12:C12"/>
    <mergeCell ref="D12:F12"/>
    <mergeCell ref="B13:C13"/>
    <mergeCell ref="D13:F13"/>
  </mergeCells>
  <dataValidations disablePrompts="1" count="2">
    <dataValidation type="list" allowBlank="1" showInputMessage="1" showErrorMessage="1" sqref="A19:F19">
      <formula1>$AI$22:$AI$28</formula1>
    </dataValidation>
    <dataValidation type="decimal" allowBlank="1" showInputMessage="1" showErrorMessage="1" sqref="E39">
      <formula1>0</formula1>
      <formula2>0.05</formula2>
    </dataValidation>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2"/>
  <sheetViews>
    <sheetView workbookViewId="0">
      <selection activeCell="I159" sqref="I1:S65536"/>
    </sheetView>
  </sheetViews>
  <sheetFormatPr defaultRowHeight="12.75"/>
  <cols>
    <col min="1" max="1" width="10.7109375" customWidth="1"/>
    <col min="2" max="2" width="10.85546875" customWidth="1"/>
    <col min="3" max="3" width="31" style="19" customWidth="1"/>
    <col min="4" max="4" width="9.140625" style="309"/>
    <col min="6" max="6" width="9.7109375" customWidth="1"/>
    <col min="8" max="8" width="14.140625" style="254" customWidth="1"/>
    <col min="9" max="9" width="46.28515625" bestFit="1" customWidth="1"/>
  </cols>
  <sheetData>
    <row r="1" spans="1:15" ht="14.25">
      <c r="A1" s="419" t="s">
        <v>9085</v>
      </c>
      <c r="B1" s="419"/>
      <c r="C1" s="419"/>
      <c r="D1" s="419"/>
      <c r="E1" s="419"/>
      <c r="F1" s="419"/>
      <c r="G1" s="419"/>
      <c r="H1" s="419"/>
    </row>
    <row r="2" spans="1:15">
      <c r="A2" s="226"/>
      <c r="B2" s="226"/>
      <c r="C2" s="226"/>
      <c r="D2" s="227"/>
      <c r="E2" s="228"/>
      <c r="F2" s="228"/>
      <c r="G2" s="228"/>
      <c r="H2" s="228"/>
    </row>
    <row r="3" spans="1:15">
      <c r="A3" s="226" t="s">
        <v>8726</v>
      </c>
      <c r="B3" s="229"/>
      <c r="C3" s="226" t="s">
        <v>9086</v>
      </c>
      <c r="D3" s="227"/>
      <c r="E3" s="228"/>
      <c r="F3" s="228"/>
      <c r="G3" s="228"/>
      <c r="H3" s="230"/>
    </row>
    <row r="4" spans="1:15">
      <c r="A4" s="226" t="s">
        <v>8727</v>
      </c>
      <c r="B4" s="229"/>
      <c r="C4" s="226" t="s">
        <v>8728</v>
      </c>
      <c r="D4" s="227"/>
      <c r="E4" s="420"/>
      <c r="F4" s="420"/>
      <c r="G4" s="228"/>
      <c r="H4" s="231"/>
    </row>
    <row r="5" spans="1:15">
      <c r="A5" s="232"/>
      <c r="B5" s="232"/>
      <c r="C5" s="232"/>
      <c r="D5" s="233"/>
      <c r="E5" s="234"/>
      <c r="F5" s="234"/>
      <c r="G5" s="234"/>
      <c r="H5" s="234"/>
    </row>
    <row r="6" spans="1:15">
      <c r="A6" s="7" t="s">
        <v>8544</v>
      </c>
      <c r="B6" s="7" t="s">
        <v>8474</v>
      </c>
      <c r="C6" s="7" t="s">
        <v>8543</v>
      </c>
      <c r="D6" s="7" t="s">
        <v>8473</v>
      </c>
      <c r="E6" s="7" t="s">
        <v>8542</v>
      </c>
      <c r="F6" s="7"/>
      <c r="G6" s="7"/>
      <c r="H6" s="235"/>
      <c r="N6" s="48"/>
    </row>
    <row r="7" spans="1:15" ht="13.5" thickBot="1">
      <c r="A7" s="236"/>
      <c r="B7" s="237"/>
      <c r="C7" s="238"/>
      <c r="D7" s="239"/>
      <c r="E7" s="238"/>
      <c r="F7" s="238"/>
      <c r="G7" s="238"/>
      <c r="H7" s="240"/>
      <c r="I7" s="48"/>
      <c r="O7" s="48"/>
    </row>
    <row r="8" spans="1:15" ht="22.5">
      <c r="A8" s="241"/>
      <c r="B8" s="242">
        <v>1</v>
      </c>
      <c r="C8" s="243" t="s">
        <v>8647</v>
      </c>
      <c r="D8" s="244"/>
      <c r="E8" s="244"/>
      <c r="F8" s="245"/>
      <c r="G8" s="246"/>
      <c r="H8" s="247"/>
    </row>
    <row r="9" spans="1:15" ht="45">
      <c r="A9" s="73" t="s">
        <v>8710</v>
      </c>
      <c r="B9" s="4">
        <v>92235</v>
      </c>
      <c r="C9" s="58" t="s">
        <v>46</v>
      </c>
      <c r="D9" s="56" t="s">
        <v>47</v>
      </c>
      <c r="E9" s="56">
        <f>G11</f>
        <v>128</v>
      </c>
      <c r="F9" s="58"/>
      <c r="G9" s="68"/>
      <c r="H9" s="74"/>
    </row>
    <row r="10" spans="1:15">
      <c r="A10" s="73"/>
      <c r="B10" s="4"/>
      <c r="C10" s="58"/>
      <c r="D10" s="56"/>
      <c r="E10" s="56"/>
      <c r="F10" s="58"/>
      <c r="G10" s="68"/>
      <c r="H10" s="74"/>
    </row>
    <row r="11" spans="1:15">
      <c r="A11" s="248"/>
      <c r="B11" s="249"/>
      <c r="C11" s="250" t="s">
        <v>9087</v>
      </c>
      <c r="D11" s="42" t="s">
        <v>47</v>
      </c>
      <c r="E11" s="42">
        <v>64</v>
      </c>
      <c r="F11" s="251">
        <v>2</v>
      </c>
      <c r="G11" s="252">
        <f>E11*F11</f>
        <v>128</v>
      </c>
      <c r="H11" s="253"/>
    </row>
    <row r="12" spans="1:15">
      <c r="A12" s="248"/>
      <c r="B12" s="249"/>
      <c r="C12" s="250" t="s">
        <v>9088</v>
      </c>
      <c r="D12" s="42"/>
      <c r="E12" s="42"/>
      <c r="F12" s="251"/>
      <c r="G12" s="252"/>
      <c r="H12" s="253"/>
    </row>
    <row r="13" spans="1:15">
      <c r="A13" s="73"/>
      <c r="B13" s="4"/>
      <c r="C13" s="58"/>
      <c r="D13" s="56"/>
      <c r="E13" s="56"/>
      <c r="F13" s="58"/>
      <c r="G13" s="68"/>
      <c r="H13" s="74"/>
    </row>
    <row r="14" spans="1:15" ht="45">
      <c r="A14" s="73" t="s">
        <v>8710</v>
      </c>
      <c r="B14" s="4" t="s">
        <v>54</v>
      </c>
      <c r="C14" s="58" t="s">
        <v>55</v>
      </c>
      <c r="D14" s="56" t="s">
        <v>47</v>
      </c>
      <c r="E14" s="56">
        <f>G16</f>
        <v>6</v>
      </c>
      <c r="F14" s="58"/>
      <c r="G14" s="68"/>
      <c r="H14" s="74"/>
    </row>
    <row r="15" spans="1:15">
      <c r="A15" s="73"/>
      <c r="B15" s="4"/>
      <c r="C15" s="58"/>
      <c r="D15" s="56"/>
      <c r="E15" s="56"/>
      <c r="F15" s="58"/>
      <c r="G15" s="68"/>
      <c r="H15" s="74"/>
    </row>
    <row r="16" spans="1:15">
      <c r="A16" s="248"/>
      <c r="B16" s="249"/>
      <c r="C16" s="251" t="s">
        <v>9089</v>
      </c>
      <c r="D16" s="42" t="s">
        <v>9090</v>
      </c>
      <c r="E16" s="42">
        <v>3</v>
      </c>
      <c r="F16" s="251">
        <v>2</v>
      </c>
      <c r="G16" s="252">
        <f>E16*F16</f>
        <v>6</v>
      </c>
      <c r="H16" s="253"/>
    </row>
    <row r="17" spans="1:9">
      <c r="A17" s="73"/>
      <c r="B17" s="4"/>
      <c r="C17" s="58"/>
      <c r="D17" s="56"/>
      <c r="E17" s="56"/>
      <c r="F17" s="58"/>
      <c r="G17" s="68"/>
      <c r="H17" s="74"/>
    </row>
    <row r="18" spans="1:9">
      <c r="A18" s="73"/>
      <c r="B18" s="4"/>
      <c r="C18" s="58"/>
      <c r="D18" s="56"/>
      <c r="E18" s="56"/>
      <c r="F18" s="58"/>
      <c r="G18" s="68"/>
      <c r="H18" s="74"/>
    </row>
    <row r="19" spans="1:9" ht="45">
      <c r="A19" s="73" t="s">
        <v>8710</v>
      </c>
      <c r="B19" s="4">
        <v>93212</v>
      </c>
      <c r="C19" s="58" t="s">
        <v>66</v>
      </c>
      <c r="D19" s="56" t="s">
        <v>47</v>
      </c>
      <c r="E19" s="56">
        <v>6</v>
      </c>
      <c r="F19" s="58"/>
      <c r="G19" s="68"/>
      <c r="H19" s="74"/>
    </row>
    <row r="20" spans="1:9">
      <c r="A20" s="73"/>
      <c r="B20" s="4"/>
      <c r="C20" s="58"/>
      <c r="D20" s="56"/>
      <c r="E20" s="56"/>
      <c r="F20" s="58"/>
      <c r="G20" s="68"/>
      <c r="H20" s="74"/>
    </row>
    <row r="21" spans="1:9">
      <c r="A21" s="248"/>
      <c r="B21" s="249"/>
      <c r="C21" s="251" t="s">
        <v>9089</v>
      </c>
      <c r="D21" s="42" t="s">
        <v>9090</v>
      </c>
      <c r="E21" s="42">
        <v>3</v>
      </c>
      <c r="F21" s="251">
        <v>2</v>
      </c>
      <c r="G21" s="252">
        <f>E21*F21</f>
        <v>6</v>
      </c>
      <c r="H21" s="253"/>
    </row>
    <row r="22" spans="1:9">
      <c r="A22" s="73"/>
      <c r="B22" s="4"/>
      <c r="C22" s="58"/>
      <c r="D22" s="56"/>
      <c r="E22" s="56"/>
      <c r="F22" s="58"/>
      <c r="G22" s="68"/>
      <c r="H22" s="74"/>
    </row>
    <row r="23" spans="1:9">
      <c r="A23" s="73"/>
      <c r="B23" s="4"/>
      <c r="C23" s="58"/>
      <c r="D23" s="56"/>
      <c r="E23" s="56"/>
      <c r="F23" s="58"/>
      <c r="G23" s="68"/>
      <c r="H23" s="74"/>
    </row>
    <row r="24" spans="1:9" ht="22.5">
      <c r="A24" s="73" t="s">
        <v>8710</v>
      </c>
      <c r="B24" s="4" t="s">
        <v>89</v>
      </c>
      <c r="C24" s="58" t="s">
        <v>90</v>
      </c>
      <c r="D24" s="56" t="s">
        <v>47</v>
      </c>
      <c r="E24" s="56">
        <v>6</v>
      </c>
      <c r="F24" s="58"/>
      <c r="G24" s="68"/>
      <c r="H24" s="74"/>
    </row>
    <row r="25" spans="1:9">
      <c r="A25" s="73"/>
      <c r="B25" s="4"/>
      <c r="C25" s="58"/>
      <c r="D25" s="56"/>
      <c r="E25" s="56"/>
      <c r="F25" s="58"/>
      <c r="G25" s="68"/>
      <c r="H25" s="74"/>
    </row>
    <row r="26" spans="1:9">
      <c r="A26" s="248"/>
      <c r="B26" s="249"/>
      <c r="C26" s="251" t="s">
        <v>9089</v>
      </c>
      <c r="D26" s="42" t="s">
        <v>9090</v>
      </c>
      <c r="E26" s="42">
        <v>3</v>
      </c>
      <c r="F26" s="251">
        <v>2</v>
      </c>
      <c r="G26" s="252">
        <f>E26*F26</f>
        <v>6</v>
      </c>
      <c r="H26" s="253"/>
    </row>
    <row r="27" spans="1:9">
      <c r="A27" s="73"/>
      <c r="B27" s="4"/>
      <c r="C27" s="58"/>
      <c r="D27" s="56"/>
      <c r="E27" s="56"/>
      <c r="F27" s="58"/>
      <c r="G27" s="68"/>
      <c r="H27" s="74"/>
    </row>
    <row r="28" spans="1:9">
      <c r="A28" s="73"/>
      <c r="B28" s="4"/>
      <c r="C28" s="58"/>
      <c r="D28" s="56"/>
      <c r="E28" s="56"/>
      <c r="F28" s="58"/>
      <c r="G28" s="68"/>
      <c r="H28" s="74"/>
    </row>
    <row r="29" spans="1:9" ht="45">
      <c r="A29" s="73" t="s">
        <v>8710</v>
      </c>
      <c r="B29" s="4" t="s">
        <v>8281</v>
      </c>
      <c r="C29" s="58" t="s">
        <v>8282</v>
      </c>
      <c r="D29" s="56" t="s">
        <v>47</v>
      </c>
      <c r="E29" s="56">
        <f>G31+G33</f>
        <v>19.456</v>
      </c>
      <c r="F29" s="58"/>
      <c r="G29" s="68"/>
      <c r="H29" s="74"/>
    </row>
    <row r="30" spans="1:9">
      <c r="A30" s="73"/>
      <c r="B30" s="4"/>
      <c r="C30" s="58"/>
      <c r="D30" s="56"/>
      <c r="E30" s="56"/>
      <c r="F30" s="58"/>
      <c r="G30" s="68"/>
      <c r="H30" s="74"/>
    </row>
    <row r="31" spans="1:9">
      <c r="A31" s="248"/>
      <c r="B31" s="249"/>
      <c r="C31" s="251" t="s">
        <v>9091</v>
      </c>
      <c r="D31" s="42" t="s">
        <v>47</v>
      </c>
      <c r="E31" s="42">
        <v>4.9000000000000004</v>
      </c>
      <c r="F31" s="251">
        <v>2.38</v>
      </c>
      <c r="G31" s="252">
        <v>11.68</v>
      </c>
      <c r="H31" s="253"/>
      <c r="I31" s="48"/>
    </row>
    <row r="32" spans="1:9">
      <c r="A32" s="248"/>
      <c r="B32" s="249"/>
      <c r="C32" s="251"/>
      <c r="D32" s="42"/>
      <c r="E32" s="42"/>
      <c r="F32" s="251"/>
      <c r="G32" s="252"/>
      <c r="H32" s="253"/>
    </row>
    <row r="33" spans="1:9">
      <c r="A33" s="248"/>
      <c r="B33" s="249"/>
      <c r="C33" s="251" t="s">
        <v>9092</v>
      </c>
      <c r="D33" s="42" t="s">
        <v>47</v>
      </c>
      <c r="E33" s="42">
        <v>3.6</v>
      </c>
      <c r="F33" s="251">
        <v>2.16</v>
      </c>
      <c r="G33" s="252">
        <f>E33*F33</f>
        <v>7.7760000000000007</v>
      </c>
      <c r="H33" s="253"/>
    </row>
    <row r="34" spans="1:9">
      <c r="A34" s="73"/>
      <c r="B34" s="4"/>
      <c r="C34" s="58"/>
      <c r="D34" s="56"/>
      <c r="E34" s="56"/>
      <c r="F34" s="58"/>
      <c r="G34" s="68"/>
      <c r="H34" s="74"/>
    </row>
    <row r="35" spans="1:9">
      <c r="A35" s="73"/>
      <c r="B35" s="23"/>
      <c r="C35" s="63"/>
      <c r="D35" s="56"/>
      <c r="E35" s="56"/>
      <c r="F35" s="58"/>
      <c r="G35" s="23"/>
      <c r="H35" s="76"/>
      <c r="I35" s="254"/>
    </row>
    <row r="36" spans="1:9">
      <c r="A36" s="73"/>
      <c r="B36" s="23"/>
      <c r="C36" s="58"/>
      <c r="D36" s="56"/>
      <c r="E36" s="56"/>
      <c r="F36" s="58"/>
      <c r="G36" s="23"/>
      <c r="H36" s="74"/>
    </row>
    <row r="37" spans="1:9">
      <c r="A37" s="72"/>
      <c r="B37" s="255">
        <v>2</v>
      </c>
      <c r="C37" s="61" t="s">
        <v>8637</v>
      </c>
      <c r="D37" s="43"/>
      <c r="E37" s="43"/>
      <c r="F37" s="62"/>
      <c r="G37" s="60"/>
      <c r="H37" s="80"/>
    </row>
    <row r="38" spans="1:9" ht="22.5">
      <c r="A38" s="73" t="s">
        <v>8710</v>
      </c>
      <c r="B38" s="4" t="s">
        <v>8161</v>
      </c>
      <c r="C38" s="58" t="s">
        <v>8162</v>
      </c>
      <c r="D38" s="56" t="s">
        <v>294</v>
      </c>
      <c r="E38" s="56">
        <f>H44</f>
        <v>4.7511400000000004</v>
      </c>
      <c r="F38" s="58"/>
      <c r="G38" s="23"/>
      <c r="H38" s="74"/>
    </row>
    <row r="39" spans="1:9">
      <c r="A39" s="73"/>
      <c r="B39" s="4"/>
      <c r="C39" s="58"/>
      <c r="D39" s="56"/>
      <c r="E39" s="56"/>
      <c r="F39" s="58"/>
      <c r="G39" s="23"/>
      <c r="H39" s="74"/>
    </row>
    <row r="40" spans="1:9">
      <c r="A40" s="72"/>
      <c r="B40" s="60"/>
      <c r="C40" s="62"/>
      <c r="D40" s="43"/>
      <c r="E40" s="43" t="s">
        <v>8954</v>
      </c>
      <c r="F40" s="62" t="s">
        <v>143</v>
      </c>
      <c r="G40" s="60" t="s">
        <v>9093</v>
      </c>
      <c r="H40" s="80" t="s">
        <v>9094</v>
      </c>
    </row>
    <row r="41" spans="1:9">
      <c r="A41" s="72"/>
      <c r="B41" s="60"/>
      <c r="C41" s="62" t="s">
        <v>9095</v>
      </c>
      <c r="D41" s="43" t="s">
        <v>294</v>
      </c>
      <c r="E41" s="43">
        <v>2.1</v>
      </c>
      <c r="F41" s="62">
        <v>3.1</v>
      </c>
      <c r="G41" s="43">
        <v>0.19</v>
      </c>
      <c r="H41" s="80">
        <f>E41*F41*G41</f>
        <v>1.2369000000000001</v>
      </c>
    </row>
    <row r="42" spans="1:9">
      <c r="A42" s="72"/>
      <c r="B42" s="60"/>
      <c r="C42" s="62" t="s">
        <v>9096</v>
      </c>
      <c r="D42" s="43" t="s">
        <v>294</v>
      </c>
      <c r="E42" s="43">
        <v>5.0999999999999996</v>
      </c>
      <c r="F42" s="62">
        <f>F41</f>
        <v>3.1</v>
      </c>
      <c r="G42" s="43">
        <v>0.2</v>
      </c>
      <c r="H42" s="80">
        <f>E42*F42*G42</f>
        <v>3.1619999999999999</v>
      </c>
    </row>
    <row r="43" spans="1:9">
      <c r="A43" s="72"/>
      <c r="B43" s="60"/>
      <c r="C43" s="62" t="s">
        <v>9097</v>
      </c>
      <c r="D43" s="43" t="s">
        <v>294</v>
      </c>
      <c r="E43" s="43">
        <v>5.95</v>
      </c>
      <c r="F43" s="62">
        <v>0.16</v>
      </c>
      <c r="G43" s="43">
        <v>0.37</v>
      </c>
      <c r="H43" s="80">
        <f>E43*F43*G43</f>
        <v>0.35224</v>
      </c>
    </row>
    <row r="44" spans="1:9">
      <c r="A44" s="73"/>
      <c r="B44" s="4"/>
      <c r="C44" s="58"/>
      <c r="D44" s="56"/>
      <c r="E44" s="56"/>
      <c r="F44" s="58"/>
      <c r="G44" s="23"/>
      <c r="H44" s="74">
        <f>SUM(H41:H43)</f>
        <v>4.7511400000000004</v>
      </c>
    </row>
    <row r="45" spans="1:9" ht="22.5">
      <c r="A45" s="73" t="s">
        <v>8745</v>
      </c>
      <c r="B45" s="23" t="s">
        <v>9010</v>
      </c>
      <c r="C45" s="58" t="s">
        <v>9098</v>
      </c>
      <c r="D45" s="56" t="s">
        <v>36</v>
      </c>
      <c r="E45" s="56">
        <f>H61</f>
        <v>1124.4010000000001</v>
      </c>
      <c r="F45" s="58"/>
      <c r="G45" s="23"/>
      <c r="H45" s="74"/>
    </row>
    <row r="46" spans="1:9">
      <c r="A46" s="73"/>
      <c r="B46" s="23"/>
      <c r="C46" s="58"/>
      <c r="D46" s="56"/>
      <c r="E46" s="56"/>
      <c r="F46" s="58"/>
      <c r="G46" s="23"/>
      <c r="H46" s="74"/>
    </row>
    <row r="47" spans="1:9">
      <c r="A47" s="73"/>
      <c r="B47" s="23"/>
      <c r="C47" s="58"/>
      <c r="D47" s="56"/>
      <c r="E47" s="56"/>
      <c r="F47" s="58"/>
      <c r="G47" s="23"/>
      <c r="H47" s="74"/>
    </row>
    <row r="48" spans="1:9" ht="22.5">
      <c r="A48" s="72"/>
      <c r="B48" s="60"/>
      <c r="C48" s="65" t="s">
        <v>8564</v>
      </c>
      <c r="D48" s="65" t="s">
        <v>8473</v>
      </c>
      <c r="E48" s="65" t="s">
        <v>9099</v>
      </c>
      <c r="F48" s="61" t="s">
        <v>9100</v>
      </c>
      <c r="G48" s="61" t="s">
        <v>9100</v>
      </c>
      <c r="H48" s="78" t="s">
        <v>9101</v>
      </c>
    </row>
    <row r="49" spans="1:8">
      <c r="A49" s="72"/>
      <c r="B49" s="60"/>
      <c r="C49" s="62" t="s">
        <v>9102</v>
      </c>
      <c r="D49" s="43" t="s">
        <v>36</v>
      </c>
      <c r="E49" s="43">
        <v>9.5</v>
      </c>
      <c r="F49" s="62">
        <v>1.5</v>
      </c>
      <c r="G49" s="43">
        <v>3.1</v>
      </c>
      <c r="H49" s="80">
        <f>E49*F49*G49</f>
        <v>44.175000000000004</v>
      </c>
    </row>
    <row r="50" spans="1:8">
      <c r="A50" s="72"/>
      <c r="B50" s="60"/>
      <c r="C50" s="62" t="s">
        <v>9103</v>
      </c>
      <c r="D50" s="43" t="s">
        <v>36</v>
      </c>
      <c r="E50" s="43">
        <v>9.5</v>
      </c>
      <c r="F50" s="62">
        <v>9.3000000000000007</v>
      </c>
      <c r="G50" s="43">
        <v>3.1</v>
      </c>
      <c r="H50" s="80">
        <f t="shared" ref="H50:H60" si="0">E50*F50*G50</f>
        <v>273.88500000000005</v>
      </c>
    </row>
    <row r="51" spans="1:8">
      <c r="A51" s="72"/>
      <c r="B51" s="60"/>
      <c r="C51" s="62" t="s">
        <v>8593</v>
      </c>
      <c r="D51" s="43" t="s">
        <v>36</v>
      </c>
      <c r="E51" s="43">
        <v>9.5</v>
      </c>
      <c r="F51" s="62">
        <v>5.3</v>
      </c>
      <c r="G51" s="43">
        <v>3.1</v>
      </c>
      <c r="H51" s="80">
        <f t="shared" si="0"/>
        <v>156.08500000000001</v>
      </c>
    </row>
    <row r="52" spans="1:8">
      <c r="A52" s="72"/>
      <c r="B52" s="60"/>
      <c r="C52" s="62" t="s">
        <v>8585</v>
      </c>
      <c r="D52" s="43" t="s">
        <v>36</v>
      </c>
      <c r="E52" s="43">
        <v>9.5</v>
      </c>
      <c r="F52" s="62">
        <v>0.9</v>
      </c>
      <c r="G52" s="43">
        <v>3.1</v>
      </c>
      <c r="H52" s="80">
        <f t="shared" si="0"/>
        <v>26.505000000000003</v>
      </c>
    </row>
    <row r="53" spans="1:8">
      <c r="A53" s="72"/>
      <c r="B53" s="60"/>
      <c r="C53" s="62" t="s">
        <v>8573</v>
      </c>
      <c r="D53" s="43" t="s">
        <v>36</v>
      </c>
      <c r="E53" s="43">
        <v>9.5</v>
      </c>
      <c r="F53" s="62">
        <v>2.5</v>
      </c>
      <c r="G53" s="43">
        <v>3.1</v>
      </c>
      <c r="H53" s="80">
        <f t="shared" si="0"/>
        <v>73.625</v>
      </c>
    </row>
    <row r="54" spans="1:8">
      <c r="A54" s="72"/>
      <c r="B54" s="60"/>
      <c r="C54" s="62" t="s">
        <v>9104</v>
      </c>
      <c r="D54" s="43" t="s">
        <v>36</v>
      </c>
      <c r="E54" s="43">
        <v>9.5</v>
      </c>
      <c r="F54" s="62">
        <v>1.62</v>
      </c>
      <c r="G54" s="43">
        <v>3.1</v>
      </c>
      <c r="H54" s="80">
        <f t="shared" si="0"/>
        <v>47.709000000000003</v>
      </c>
    </row>
    <row r="55" spans="1:8">
      <c r="A55" s="72"/>
      <c r="B55" s="60"/>
      <c r="C55" s="62" t="s">
        <v>9105</v>
      </c>
      <c r="D55" s="43" t="s">
        <v>36</v>
      </c>
      <c r="E55" s="43">
        <v>9.5</v>
      </c>
      <c r="F55" s="62">
        <v>1.1599999999999999</v>
      </c>
      <c r="G55" s="43">
        <v>3.1</v>
      </c>
      <c r="H55" s="80">
        <f t="shared" si="0"/>
        <v>34.161999999999999</v>
      </c>
    </row>
    <row r="56" spans="1:8">
      <c r="A56" s="72"/>
      <c r="B56" s="60"/>
      <c r="C56" s="62" t="s">
        <v>9106</v>
      </c>
      <c r="D56" s="43" t="s">
        <v>36</v>
      </c>
      <c r="E56" s="43">
        <v>9.5</v>
      </c>
      <c r="F56" s="62">
        <v>3.1</v>
      </c>
      <c r="G56" s="43">
        <v>3.1</v>
      </c>
      <c r="H56" s="80">
        <f t="shared" si="0"/>
        <v>91.295000000000002</v>
      </c>
    </row>
    <row r="57" spans="1:8">
      <c r="A57" s="72"/>
      <c r="B57" s="60"/>
      <c r="C57" s="62" t="s">
        <v>8579</v>
      </c>
      <c r="D57" s="43" t="s">
        <v>36</v>
      </c>
      <c r="E57" s="43">
        <v>9.5</v>
      </c>
      <c r="F57" s="62">
        <v>3</v>
      </c>
      <c r="G57" s="43">
        <v>3.1</v>
      </c>
      <c r="H57" s="80">
        <f t="shared" si="0"/>
        <v>88.350000000000009</v>
      </c>
    </row>
    <row r="58" spans="1:8">
      <c r="A58" s="72"/>
      <c r="B58" s="60"/>
      <c r="C58" s="62" t="s">
        <v>9107</v>
      </c>
      <c r="D58" s="43" t="s">
        <v>36</v>
      </c>
      <c r="E58" s="43">
        <v>9.5</v>
      </c>
      <c r="F58" s="62">
        <v>3.6</v>
      </c>
      <c r="G58" s="43">
        <v>3.1</v>
      </c>
      <c r="H58" s="80">
        <f t="shared" si="0"/>
        <v>106.02000000000001</v>
      </c>
    </row>
    <row r="59" spans="1:8">
      <c r="A59" s="72"/>
      <c r="B59" s="60"/>
      <c r="C59" s="62" t="s">
        <v>9108</v>
      </c>
      <c r="D59" s="43" t="s">
        <v>36</v>
      </c>
      <c r="E59" s="43">
        <v>9.5</v>
      </c>
      <c r="F59" s="62">
        <v>4.7</v>
      </c>
      <c r="G59" s="43">
        <v>3.1</v>
      </c>
      <c r="H59" s="80">
        <f t="shared" si="0"/>
        <v>138.41499999999999</v>
      </c>
    </row>
    <row r="60" spans="1:8">
      <c r="A60" s="72"/>
      <c r="B60" s="60"/>
      <c r="C60" s="62" t="s">
        <v>9109</v>
      </c>
      <c r="D60" s="43" t="s">
        <v>36</v>
      </c>
      <c r="E60" s="43">
        <v>9.5</v>
      </c>
      <c r="F60" s="62">
        <v>1.5</v>
      </c>
      <c r="G60" s="43">
        <v>3.1</v>
      </c>
      <c r="H60" s="80">
        <f t="shared" si="0"/>
        <v>44.175000000000004</v>
      </c>
    </row>
    <row r="61" spans="1:8">
      <c r="A61" s="72"/>
      <c r="B61" s="60"/>
      <c r="C61" s="256" t="s">
        <v>8638</v>
      </c>
      <c r="D61" s="43"/>
      <c r="E61" s="43"/>
      <c r="F61" s="62"/>
      <c r="G61" s="60"/>
      <c r="H61" s="80">
        <f>SUM(H49:H60)</f>
        <v>1124.4010000000001</v>
      </c>
    </row>
    <row r="62" spans="1:8">
      <c r="A62" s="72"/>
      <c r="B62" s="60"/>
      <c r="C62" s="62"/>
      <c r="D62" s="43"/>
      <c r="E62" s="43"/>
      <c r="F62" s="62"/>
      <c r="G62" s="60"/>
      <c r="H62" s="80"/>
    </row>
    <row r="63" spans="1:8">
      <c r="A63" s="73"/>
      <c r="B63" s="23"/>
      <c r="C63" s="58"/>
      <c r="D63" s="56"/>
      <c r="E63" s="56"/>
      <c r="F63" s="58"/>
      <c r="G63" s="23"/>
      <c r="H63" s="74"/>
    </row>
    <row r="64" spans="1:8">
      <c r="A64" s="73"/>
      <c r="B64" s="23"/>
      <c r="C64" s="58"/>
      <c r="D64" s="56"/>
      <c r="E64" s="56"/>
      <c r="F64" s="58"/>
      <c r="G64" s="23"/>
      <c r="H64" s="74"/>
    </row>
    <row r="65" spans="1:8" ht="33.75">
      <c r="A65" s="73" t="s">
        <v>8710</v>
      </c>
      <c r="B65" s="4" t="s">
        <v>8197</v>
      </c>
      <c r="C65" s="58" t="s">
        <v>8198</v>
      </c>
      <c r="D65" s="56" t="s">
        <v>13</v>
      </c>
      <c r="E65" s="56">
        <v>2</v>
      </c>
      <c r="F65" s="58"/>
      <c r="G65" s="23"/>
      <c r="H65" s="74"/>
    </row>
    <row r="66" spans="1:8">
      <c r="A66" s="73"/>
      <c r="B66" s="4"/>
      <c r="C66" s="58"/>
      <c r="D66" s="56"/>
      <c r="E66" s="56"/>
      <c r="F66" s="58"/>
      <c r="G66" s="23"/>
      <c r="H66" s="74"/>
    </row>
    <row r="67" spans="1:8">
      <c r="A67" s="72"/>
      <c r="B67" s="60"/>
      <c r="C67" s="62" t="s">
        <v>9110</v>
      </c>
      <c r="D67" s="43" t="s">
        <v>8473</v>
      </c>
      <c r="E67" s="43">
        <v>2</v>
      </c>
      <c r="F67" s="62"/>
      <c r="G67" s="60"/>
      <c r="H67" s="80"/>
    </row>
    <row r="68" spans="1:8">
      <c r="A68" s="73"/>
      <c r="B68" s="4"/>
      <c r="C68" s="58"/>
      <c r="D68" s="56"/>
      <c r="E68" s="56"/>
      <c r="F68" s="58"/>
      <c r="G68" s="23"/>
      <c r="H68" s="74"/>
    </row>
    <row r="69" spans="1:8">
      <c r="A69" s="73"/>
      <c r="B69" s="4"/>
      <c r="C69" s="58"/>
      <c r="D69" s="56"/>
      <c r="E69" s="56"/>
      <c r="F69" s="58"/>
      <c r="G69" s="23"/>
      <c r="H69" s="74"/>
    </row>
    <row r="70" spans="1:8">
      <c r="A70" s="73"/>
      <c r="B70" s="4"/>
      <c r="C70" s="58"/>
      <c r="D70" s="56"/>
      <c r="E70" s="56"/>
      <c r="F70" s="58"/>
      <c r="G70" s="23"/>
      <c r="H70" s="74"/>
    </row>
    <row r="71" spans="1:8" ht="22.5">
      <c r="A71" s="73" t="s">
        <v>8710</v>
      </c>
      <c r="B71" s="4" t="s">
        <v>8200</v>
      </c>
      <c r="C71" s="58" t="s">
        <v>8201</v>
      </c>
      <c r="D71" s="56" t="s">
        <v>13</v>
      </c>
      <c r="E71" s="56">
        <f>SUM(E73:E78)</f>
        <v>8</v>
      </c>
      <c r="F71" s="58"/>
      <c r="G71" s="23"/>
      <c r="H71" s="74"/>
    </row>
    <row r="72" spans="1:8">
      <c r="A72" s="73"/>
      <c r="B72" s="4"/>
      <c r="C72" s="58"/>
      <c r="D72" s="56"/>
      <c r="E72" s="56"/>
      <c r="F72" s="58"/>
      <c r="G72" s="23"/>
      <c r="H72" s="74"/>
    </row>
    <row r="73" spans="1:8">
      <c r="A73" s="72"/>
      <c r="B73" s="60"/>
      <c r="C73" s="62" t="s">
        <v>9111</v>
      </c>
      <c r="D73" s="43" t="s">
        <v>8473</v>
      </c>
      <c r="E73" s="43">
        <v>1</v>
      </c>
      <c r="F73" s="62"/>
      <c r="G73" s="60"/>
      <c r="H73" s="80"/>
    </row>
    <row r="74" spans="1:8">
      <c r="A74" s="72"/>
      <c r="B74" s="60"/>
      <c r="C74" s="257" t="s">
        <v>9112</v>
      </c>
      <c r="D74" s="43" t="s">
        <v>8473</v>
      </c>
      <c r="E74" s="43">
        <v>2</v>
      </c>
      <c r="F74" s="62"/>
      <c r="G74" s="60"/>
      <c r="H74" s="80"/>
    </row>
    <row r="75" spans="1:8">
      <c r="A75" s="72"/>
      <c r="B75" s="60"/>
      <c r="C75" s="257" t="s">
        <v>9113</v>
      </c>
      <c r="D75" s="43" t="s">
        <v>8473</v>
      </c>
      <c r="E75" s="43">
        <v>2</v>
      </c>
      <c r="F75" s="62"/>
      <c r="G75" s="60"/>
      <c r="H75" s="80"/>
    </row>
    <row r="76" spans="1:8">
      <c r="A76" s="72"/>
      <c r="B76" s="60"/>
      <c r="C76" s="257" t="s">
        <v>9114</v>
      </c>
      <c r="D76" s="43" t="s">
        <v>8473</v>
      </c>
      <c r="E76" s="43">
        <v>1</v>
      </c>
      <c r="F76" s="62"/>
      <c r="G76" s="60"/>
      <c r="H76" s="80"/>
    </row>
    <row r="77" spans="1:8">
      <c r="A77" s="72"/>
      <c r="B77" s="60"/>
      <c r="C77" s="257" t="s">
        <v>9115</v>
      </c>
      <c r="D77" s="43" t="s">
        <v>8473</v>
      </c>
      <c r="E77" s="43">
        <v>1</v>
      </c>
      <c r="F77" s="62"/>
      <c r="G77" s="60"/>
      <c r="H77" s="80"/>
    </row>
    <row r="78" spans="1:8" ht="22.5">
      <c r="A78" s="72"/>
      <c r="B78" s="60"/>
      <c r="C78" s="257" t="s">
        <v>9116</v>
      </c>
      <c r="D78" s="43" t="s">
        <v>8473</v>
      </c>
      <c r="E78" s="43">
        <v>1</v>
      </c>
      <c r="F78" s="62"/>
      <c r="G78" s="60"/>
      <c r="H78" s="80"/>
    </row>
    <row r="79" spans="1:8">
      <c r="A79" s="73"/>
      <c r="B79" s="4"/>
      <c r="C79" s="58"/>
      <c r="D79" s="56"/>
      <c r="E79" s="56"/>
      <c r="F79" s="58"/>
      <c r="G79" s="23"/>
      <c r="H79" s="74"/>
    </row>
    <row r="80" spans="1:8" ht="22.5">
      <c r="A80" s="73" t="s">
        <v>8710</v>
      </c>
      <c r="B80" s="4">
        <v>85334</v>
      </c>
      <c r="C80" s="58" t="s">
        <v>8202</v>
      </c>
      <c r="D80" s="56" t="s">
        <v>47</v>
      </c>
      <c r="E80" s="56">
        <f>H88</f>
        <v>7.5</v>
      </c>
      <c r="F80" s="58"/>
      <c r="G80" s="23"/>
      <c r="H80" s="74"/>
    </row>
    <row r="81" spans="1:8">
      <c r="A81" s="73"/>
      <c r="B81" s="4"/>
      <c r="C81" s="58"/>
      <c r="D81" s="56"/>
      <c r="E81" s="56"/>
      <c r="F81" s="58"/>
      <c r="G81" s="23"/>
      <c r="H81" s="74"/>
    </row>
    <row r="82" spans="1:8">
      <c r="A82" s="73"/>
      <c r="B82" s="4"/>
      <c r="C82" s="58"/>
      <c r="D82" s="56"/>
      <c r="E82" s="56"/>
      <c r="F82" s="58"/>
      <c r="G82" s="23"/>
      <c r="H82" s="74"/>
    </row>
    <row r="83" spans="1:8">
      <c r="A83" s="72"/>
      <c r="B83" s="60"/>
      <c r="C83" s="62" t="s">
        <v>9107</v>
      </c>
      <c r="D83" s="43" t="s">
        <v>47</v>
      </c>
      <c r="E83" s="43">
        <v>1.5</v>
      </c>
      <c r="F83" s="62">
        <v>0.5</v>
      </c>
      <c r="G83" s="60">
        <v>2</v>
      </c>
      <c r="H83" s="80">
        <f>E83*F83*G83</f>
        <v>1.5</v>
      </c>
    </row>
    <row r="84" spans="1:8">
      <c r="A84" s="72"/>
      <c r="B84" s="60"/>
      <c r="C84" s="62" t="s">
        <v>9108</v>
      </c>
      <c r="D84" s="43" t="s">
        <v>47</v>
      </c>
      <c r="E84" s="43">
        <v>1.5</v>
      </c>
      <c r="F84" s="62">
        <f>F83</f>
        <v>0.5</v>
      </c>
      <c r="G84" s="60">
        <v>1</v>
      </c>
      <c r="H84" s="80">
        <f>E84*F84*G84</f>
        <v>0.75</v>
      </c>
    </row>
    <row r="85" spans="1:8">
      <c r="A85" s="72"/>
      <c r="B85" s="60"/>
      <c r="C85" s="62" t="s">
        <v>9109</v>
      </c>
      <c r="D85" s="43" t="s">
        <v>47</v>
      </c>
      <c r="E85" s="43">
        <v>1.5</v>
      </c>
      <c r="F85" s="62">
        <v>1</v>
      </c>
      <c r="G85" s="60">
        <v>1</v>
      </c>
      <c r="H85" s="80">
        <f>E85*F85*G85</f>
        <v>1.5</v>
      </c>
    </row>
    <row r="86" spans="1:8">
      <c r="A86" s="72"/>
      <c r="B86" s="60"/>
      <c r="C86" s="62" t="s">
        <v>9102</v>
      </c>
      <c r="D86" s="43" t="s">
        <v>47</v>
      </c>
      <c r="E86" s="43">
        <v>1.5</v>
      </c>
      <c r="F86" s="62">
        <v>1.5</v>
      </c>
      <c r="G86" s="60">
        <v>1</v>
      </c>
      <c r="H86" s="80">
        <f>E86*F86*G86</f>
        <v>2.25</v>
      </c>
    </row>
    <row r="87" spans="1:8">
      <c r="A87" s="72"/>
      <c r="B87" s="60"/>
      <c r="C87" s="62" t="s">
        <v>9104</v>
      </c>
      <c r="D87" s="43" t="s">
        <v>47</v>
      </c>
      <c r="E87" s="43">
        <v>1.5</v>
      </c>
      <c r="F87" s="62">
        <v>1</v>
      </c>
      <c r="G87" s="60">
        <v>1</v>
      </c>
      <c r="H87" s="80">
        <f>E87*F87*G87</f>
        <v>1.5</v>
      </c>
    </row>
    <row r="88" spans="1:8">
      <c r="A88" s="72"/>
      <c r="B88" s="60"/>
      <c r="C88" s="62" t="s">
        <v>8638</v>
      </c>
      <c r="D88" s="43"/>
      <c r="E88" s="43"/>
      <c r="F88" s="62"/>
      <c r="G88" s="60"/>
      <c r="H88" s="80">
        <f>SUM(H83:H87)</f>
        <v>7.5</v>
      </c>
    </row>
    <row r="89" spans="1:8">
      <c r="A89" s="73"/>
      <c r="B89" s="4"/>
      <c r="C89" s="58"/>
      <c r="D89" s="56"/>
      <c r="E89" s="56"/>
      <c r="F89" s="58"/>
      <c r="G89" s="23"/>
      <c r="H89" s="74"/>
    </row>
    <row r="90" spans="1:8" ht="22.5">
      <c r="A90" s="73" t="s">
        <v>8710</v>
      </c>
      <c r="B90" s="4" t="s">
        <v>8271</v>
      </c>
      <c r="C90" s="58" t="s">
        <v>8272</v>
      </c>
      <c r="D90" s="56" t="s">
        <v>47</v>
      </c>
      <c r="E90" s="56">
        <f>E92</f>
        <v>14.04</v>
      </c>
      <c r="F90" s="58"/>
      <c r="G90" s="23"/>
      <c r="H90" s="74"/>
    </row>
    <row r="91" spans="1:8">
      <c r="A91" s="73"/>
      <c r="B91" s="4"/>
      <c r="C91" s="58"/>
      <c r="D91" s="56"/>
      <c r="E91" s="56"/>
      <c r="F91" s="58"/>
      <c r="G91" s="23"/>
      <c r="H91" s="74"/>
    </row>
    <row r="92" spans="1:8" ht="22.5">
      <c r="A92" s="72"/>
      <c r="B92" s="60"/>
      <c r="C92" s="62" t="s">
        <v>9117</v>
      </c>
      <c r="D92" s="43" t="s">
        <v>47</v>
      </c>
      <c r="E92" s="43">
        <v>14.04</v>
      </c>
      <c r="F92" s="62"/>
      <c r="G92" s="60"/>
      <c r="H92" s="80"/>
    </row>
    <row r="93" spans="1:8">
      <c r="A93" s="73"/>
      <c r="B93" s="4"/>
      <c r="C93" s="58"/>
      <c r="D93" s="56"/>
      <c r="E93" s="56"/>
      <c r="F93" s="58"/>
      <c r="G93" s="23"/>
      <c r="H93" s="74"/>
    </row>
    <row r="94" spans="1:8">
      <c r="A94" s="73" t="s">
        <v>8710</v>
      </c>
      <c r="B94" s="4" t="s">
        <v>8252</v>
      </c>
      <c r="C94" s="58" t="s">
        <v>8253</v>
      </c>
      <c r="D94" s="56" t="s">
        <v>1</v>
      </c>
      <c r="E94" s="56">
        <f>E96</f>
        <v>591.63</v>
      </c>
      <c r="F94" s="58"/>
      <c r="G94" s="23"/>
      <c r="H94" s="74"/>
    </row>
    <row r="95" spans="1:8">
      <c r="A95" s="73"/>
      <c r="B95" s="4"/>
      <c r="C95" s="58"/>
      <c r="D95" s="56"/>
      <c r="E95" s="56"/>
      <c r="F95" s="58"/>
      <c r="G95" s="23"/>
      <c r="H95" s="74"/>
    </row>
    <row r="96" spans="1:8" ht="22.5">
      <c r="A96" s="72"/>
      <c r="B96" s="60"/>
      <c r="C96" s="43" t="s">
        <v>9118</v>
      </c>
      <c r="D96" s="43" t="s">
        <v>1</v>
      </c>
      <c r="E96" s="43">
        <v>591.63</v>
      </c>
      <c r="F96" s="62"/>
      <c r="G96" s="60"/>
      <c r="H96" s="80"/>
    </row>
    <row r="97" spans="1:8">
      <c r="A97" s="72"/>
      <c r="B97" s="60"/>
      <c r="C97" s="62"/>
      <c r="D97" s="43"/>
      <c r="E97" s="43"/>
      <c r="F97" s="62"/>
      <c r="G97" s="60"/>
      <c r="H97" s="80"/>
    </row>
    <row r="98" spans="1:8">
      <c r="A98" s="73"/>
      <c r="B98" s="4"/>
      <c r="C98" s="58"/>
      <c r="D98" s="56"/>
      <c r="E98" s="56"/>
      <c r="F98" s="58"/>
      <c r="G98" s="23"/>
      <c r="H98" s="74"/>
    </row>
    <row r="99" spans="1:8">
      <c r="A99" s="73"/>
      <c r="B99" s="4"/>
      <c r="C99" s="58" t="s">
        <v>9084</v>
      </c>
      <c r="D99" s="56" t="s">
        <v>9084</v>
      </c>
      <c r="E99" s="56"/>
      <c r="F99" s="58"/>
      <c r="G99" s="23"/>
      <c r="H99" s="74"/>
    </row>
    <row r="100" spans="1:8" ht="22.5">
      <c r="A100" s="73" t="s">
        <v>8710</v>
      </c>
      <c r="B100" s="4">
        <v>85409</v>
      </c>
      <c r="C100" s="58" t="s">
        <v>8712</v>
      </c>
      <c r="D100" s="56" t="s">
        <v>47</v>
      </c>
      <c r="E100" s="56">
        <v>22.89</v>
      </c>
      <c r="F100" s="58"/>
      <c r="G100" s="23"/>
      <c r="H100" s="74"/>
    </row>
    <row r="101" spans="1:8">
      <c r="A101" s="73"/>
      <c r="B101" s="4"/>
      <c r="C101" s="58"/>
      <c r="D101" s="56"/>
      <c r="E101" s="56"/>
      <c r="F101" s="58"/>
      <c r="G101" s="23"/>
      <c r="H101" s="74"/>
    </row>
    <row r="102" spans="1:8" ht="22.5">
      <c r="A102" s="72"/>
      <c r="B102" s="60"/>
      <c r="C102" s="43" t="s">
        <v>9118</v>
      </c>
      <c r="D102" s="43" t="s">
        <v>1</v>
      </c>
      <c r="E102" s="43">
        <v>22.89</v>
      </c>
      <c r="F102" s="62"/>
      <c r="G102" s="60"/>
      <c r="H102" s="80"/>
    </row>
    <row r="103" spans="1:8">
      <c r="A103" s="72"/>
      <c r="B103" s="60"/>
      <c r="C103" s="62"/>
      <c r="D103" s="43"/>
      <c r="E103" s="43"/>
      <c r="F103" s="62"/>
      <c r="G103" s="60"/>
      <c r="H103" s="80"/>
    </row>
    <row r="104" spans="1:8">
      <c r="A104" s="73"/>
      <c r="B104" s="4"/>
      <c r="C104" s="58"/>
      <c r="D104" s="56"/>
      <c r="E104" s="56"/>
      <c r="F104" s="58"/>
      <c r="G104" s="23"/>
      <c r="H104" s="74"/>
    </row>
    <row r="105" spans="1:8">
      <c r="A105" s="73"/>
      <c r="B105" s="4"/>
      <c r="C105" s="58"/>
      <c r="D105" s="56"/>
      <c r="E105" s="56"/>
      <c r="F105" s="58"/>
      <c r="G105" s="23"/>
      <c r="H105" s="74"/>
    </row>
    <row r="106" spans="1:8" ht="22.5">
      <c r="A106" s="73" t="s">
        <v>8706</v>
      </c>
      <c r="B106" s="96">
        <v>115005</v>
      </c>
      <c r="C106" s="85" t="s">
        <v>8732</v>
      </c>
      <c r="D106" s="86" t="s">
        <v>47</v>
      </c>
      <c r="E106" s="56">
        <f>E108</f>
        <v>600.42999999999995</v>
      </c>
      <c r="F106" s="58"/>
      <c r="G106" s="23"/>
      <c r="H106" s="74"/>
    </row>
    <row r="107" spans="1:8">
      <c r="A107" s="73"/>
      <c r="B107" s="96"/>
      <c r="C107" s="85"/>
      <c r="D107" s="86"/>
      <c r="E107" s="56"/>
      <c r="F107" s="58"/>
      <c r="G107" s="23"/>
      <c r="H107" s="74"/>
    </row>
    <row r="108" spans="1:8" ht="22.5">
      <c r="A108" s="72"/>
      <c r="B108" s="60"/>
      <c r="C108" s="43" t="s">
        <v>9118</v>
      </c>
      <c r="D108" s="43" t="s">
        <v>1</v>
      </c>
      <c r="E108" s="43">
        <v>600.42999999999995</v>
      </c>
      <c r="F108" s="62"/>
      <c r="G108" s="60"/>
      <c r="H108" s="80"/>
    </row>
    <row r="109" spans="1:8">
      <c r="A109" s="72"/>
      <c r="B109" s="60"/>
      <c r="C109" s="62"/>
      <c r="D109" s="43"/>
      <c r="E109" s="43"/>
      <c r="F109" s="62"/>
      <c r="G109" s="60"/>
      <c r="H109" s="80"/>
    </row>
    <row r="110" spans="1:8">
      <c r="A110" s="73"/>
      <c r="B110" s="96"/>
      <c r="C110" s="85"/>
      <c r="D110" s="86"/>
      <c r="E110" s="56"/>
      <c r="F110" s="58"/>
      <c r="G110" s="23"/>
      <c r="H110" s="74"/>
    </row>
    <row r="111" spans="1:8">
      <c r="A111" s="73"/>
      <c r="B111" s="96"/>
      <c r="C111" s="85"/>
      <c r="D111" s="86"/>
      <c r="E111" s="56"/>
      <c r="F111" s="58"/>
      <c r="G111" s="23"/>
      <c r="H111" s="74"/>
    </row>
    <row r="112" spans="1:8" s="33" customFormat="1" ht="22.5">
      <c r="A112" s="73" t="s">
        <v>8745</v>
      </c>
      <c r="B112" s="23" t="s">
        <v>9011</v>
      </c>
      <c r="C112" s="58" t="s">
        <v>9012</v>
      </c>
      <c r="D112" s="56" t="s">
        <v>47</v>
      </c>
      <c r="E112" s="56">
        <v>144.77000000000001</v>
      </c>
      <c r="F112" s="58"/>
      <c r="G112" s="23"/>
      <c r="H112" s="74"/>
    </row>
    <row r="113" spans="1:8" s="33" customFormat="1">
      <c r="A113" s="73"/>
      <c r="B113" s="23"/>
      <c r="C113" s="58"/>
      <c r="D113" s="56"/>
      <c r="E113" s="56"/>
      <c r="F113" s="58"/>
      <c r="G113" s="23"/>
      <c r="H113" s="74"/>
    </row>
    <row r="114" spans="1:8" s="33" customFormat="1" ht="22.5">
      <c r="A114" s="72"/>
      <c r="B114" s="60"/>
      <c r="C114" s="43" t="s">
        <v>9118</v>
      </c>
      <c r="D114" s="43" t="s">
        <v>1</v>
      </c>
      <c r="E114" s="43">
        <v>144.77000000000001</v>
      </c>
      <c r="F114" s="62"/>
      <c r="G114" s="60"/>
      <c r="H114" s="80"/>
    </row>
    <row r="115" spans="1:8" s="33" customFormat="1">
      <c r="A115" s="72"/>
      <c r="B115" s="60"/>
      <c r="C115" s="62"/>
      <c r="D115" s="43"/>
      <c r="E115" s="43"/>
      <c r="F115" s="62"/>
      <c r="G115" s="60"/>
      <c r="H115" s="80"/>
    </row>
    <row r="116" spans="1:8" s="33" customFormat="1">
      <c r="A116" s="73"/>
      <c r="B116" s="23"/>
      <c r="C116" s="58"/>
      <c r="D116" s="56"/>
      <c r="E116" s="56"/>
      <c r="F116" s="58"/>
      <c r="G116" s="23"/>
      <c r="H116" s="74"/>
    </row>
    <row r="117" spans="1:8" s="33" customFormat="1">
      <c r="A117" s="73" t="s">
        <v>8706</v>
      </c>
      <c r="B117" s="23" t="s">
        <v>9013</v>
      </c>
      <c r="C117" s="58" t="s">
        <v>8711</v>
      </c>
      <c r="D117" s="56" t="s">
        <v>47</v>
      </c>
      <c r="E117" s="56">
        <f>G121</f>
        <v>2.13</v>
      </c>
      <c r="F117" s="58"/>
      <c r="G117" s="56"/>
      <c r="H117" s="74"/>
    </row>
    <row r="118" spans="1:8" s="33" customFormat="1">
      <c r="A118" s="258"/>
      <c r="B118" s="23"/>
      <c r="C118" s="23"/>
      <c r="D118" s="56"/>
      <c r="E118" s="56"/>
      <c r="F118" s="58"/>
      <c r="G118" s="56"/>
      <c r="H118" s="74"/>
    </row>
    <row r="119" spans="1:8" s="33" customFormat="1">
      <c r="A119" s="72"/>
      <c r="B119" s="60"/>
      <c r="C119" s="62" t="s">
        <v>9104</v>
      </c>
      <c r="D119" s="43" t="s">
        <v>1</v>
      </c>
      <c r="E119" s="43">
        <v>2</v>
      </c>
      <c r="F119" s="62">
        <v>0.6</v>
      </c>
      <c r="G119" s="43">
        <f>E119*F119</f>
        <v>1.2</v>
      </c>
      <c r="H119" s="80"/>
    </row>
    <row r="120" spans="1:8" s="33" customFormat="1">
      <c r="A120" s="72"/>
      <c r="B120" s="60"/>
      <c r="C120" s="62" t="s">
        <v>8579</v>
      </c>
      <c r="D120" s="43" t="s">
        <v>1</v>
      </c>
      <c r="E120" s="43">
        <v>1.55</v>
      </c>
      <c r="F120" s="62">
        <v>0.6</v>
      </c>
      <c r="G120" s="43">
        <f>E120*F120</f>
        <v>0.92999999999999994</v>
      </c>
      <c r="H120" s="80"/>
    </row>
    <row r="121" spans="1:8" s="33" customFormat="1">
      <c r="A121" s="72"/>
      <c r="B121" s="60"/>
      <c r="C121" s="62" t="s">
        <v>8638</v>
      </c>
      <c r="D121" s="43"/>
      <c r="E121" s="43"/>
      <c r="F121" s="62"/>
      <c r="G121" s="65">
        <f>G119+G120</f>
        <v>2.13</v>
      </c>
      <c r="H121" s="80"/>
    </row>
    <row r="122" spans="1:8" s="33" customFormat="1">
      <c r="A122" s="73"/>
      <c r="B122" s="23"/>
      <c r="C122" s="58"/>
      <c r="D122" s="56"/>
      <c r="E122" s="56"/>
      <c r="F122" s="58"/>
      <c r="G122" s="56"/>
      <c r="H122" s="74"/>
    </row>
    <row r="123" spans="1:8" s="33" customFormat="1" ht="22.5">
      <c r="A123" s="73" t="str">
        <f>A112</f>
        <v>CPOS</v>
      </c>
      <c r="B123" s="23" t="s">
        <v>9014</v>
      </c>
      <c r="C123" s="58" t="s">
        <v>9015</v>
      </c>
      <c r="D123" s="56" t="s">
        <v>47</v>
      </c>
      <c r="E123" s="56">
        <f>G127</f>
        <v>3.5489999999999995</v>
      </c>
      <c r="F123" s="58"/>
      <c r="G123" s="56"/>
      <c r="H123" s="74"/>
    </row>
    <row r="124" spans="1:8" s="33" customFormat="1">
      <c r="A124" s="73"/>
      <c r="B124" s="23"/>
      <c r="C124" s="58"/>
      <c r="D124" s="56"/>
      <c r="E124" s="56"/>
      <c r="F124" s="58"/>
      <c r="G124" s="56"/>
      <c r="H124" s="74"/>
    </row>
    <row r="125" spans="1:8" s="33" customFormat="1">
      <c r="A125" s="72"/>
      <c r="B125" s="60"/>
      <c r="C125" s="62" t="s">
        <v>9104</v>
      </c>
      <c r="D125" s="43" t="s">
        <v>47</v>
      </c>
      <c r="E125" s="43">
        <v>2.8</v>
      </c>
      <c r="F125" s="62">
        <v>0.8</v>
      </c>
      <c r="G125" s="43">
        <f>E125*F125</f>
        <v>2.2399999999999998</v>
      </c>
      <c r="H125" s="80"/>
    </row>
    <row r="126" spans="1:8" s="33" customFormat="1">
      <c r="A126" s="72"/>
      <c r="B126" s="60"/>
      <c r="C126" s="62" t="s">
        <v>8579</v>
      </c>
      <c r="D126" s="43" t="s">
        <v>47</v>
      </c>
      <c r="E126" s="43">
        <v>1.54</v>
      </c>
      <c r="F126" s="62">
        <v>0.85</v>
      </c>
      <c r="G126" s="43">
        <f>E126*F126</f>
        <v>1.3089999999999999</v>
      </c>
      <c r="H126" s="80"/>
    </row>
    <row r="127" spans="1:8" s="33" customFormat="1">
      <c r="A127" s="72"/>
      <c r="B127" s="60"/>
      <c r="C127" s="62" t="s">
        <v>8638</v>
      </c>
      <c r="D127" s="43"/>
      <c r="E127" s="43"/>
      <c r="F127" s="62"/>
      <c r="G127" s="65">
        <f>G125+G126</f>
        <v>3.5489999999999995</v>
      </c>
      <c r="H127" s="80"/>
    </row>
    <row r="128" spans="1:8" s="33" customFormat="1">
      <c r="A128" s="73"/>
      <c r="B128" s="23"/>
      <c r="C128" s="58"/>
      <c r="D128" s="56"/>
      <c r="E128" s="56"/>
      <c r="F128" s="58"/>
      <c r="G128" s="56"/>
      <c r="H128" s="74"/>
    </row>
    <row r="129" spans="1:8" s="33" customFormat="1" ht="22.5">
      <c r="A129" s="73" t="str">
        <f>A123</f>
        <v>CPOS</v>
      </c>
      <c r="B129" s="23" t="s">
        <v>9016</v>
      </c>
      <c r="C129" s="58" t="s">
        <v>8723</v>
      </c>
      <c r="D129" s="56" t="s">
        <v>8473</v>
      </c>
      <c r="E129" s="56">
        <f>SUM(E131:E143)</f>
        <v>14</v>
      </c>
      <c r="F129" s="58"/>
      <c r="G129" s="56"/>
      <c r="H129" s="74"/>
    </row>
    <row r="130" spans="1:8" s="33" customFormat="1">
      <c r="A130" s="73"/>
      <c r="B130" s="23"/>
      <c r="C130" s="58"/>
      <c r="D130" s="56"/>
      <c r="E130" s="56"/>
      <c r="F130" s="58"/>
      <c r="G130" s="56"/>
      <c r="H130" s="74"/>
    </row>
    <row r="131" spans="1:8" s="33" customFormat="1">
      <c r="A131" s="72"/>
      <c r="B131" s="60"/>
      <c r="C131" s="62" t="s">
        <v>9102</v>
      </c>
      <c r="D131" s="43" t="s">
        <v>8473</v>
      </c>
      <c r="E131" s="43">
        <v>1</v>
      </c>
      <c r="F131" s="62"/>
      <c r="G131" s="43"/>
      <c r="H131" s="80"/>
    </row>
    <row r="132" spans="1:8" s="33" customFormat="1">
      <c r="A132" s="72"/>
      <c r="B132" s="60"/>
      <c r="C132" s="62" t="s">
        <v>9103</v>
      </c>
      <c r="D132" s="43" t="s">
        <v>8473</v>
      </c>
      <c r="E132" s="43">
        <v>2</v>
      </c>
      <c r="F132" s="62"/>
      <c r="G132" s="43"/>
      <c r="H132" s="80"/>
    </row>
    <row r="133" spans="1:8" s="33" customFormat="1">
      <c r="A133" s="72"/>
      <c r="B133" s="60"/>
      <c r="C133" s="62" t="s">
        <v>9119</v>
      </c>
      <c r="D133" s="43" t="s">
        <v>8473</v>
      </c>
      <c r="E133" s="43">
        <v>1</v>
      </c>
      <c r="F133" s="62"/>
      <c r="G133" s="43"/>
      <c r="H133" s="80"/>
    </row>
    <row r="134" spans="1:8" s="33" customFormat="1">
      <c r="A134" s="72"/>
      <c r="B134" s="60"/>
      <c r="C134" s="62" t="s">
        <v>8585</v>
      </c>
      <c r="D134" s="43" t="s">
        <v>8473</v>
      </c>
      <c r="E134" s="43">
        <v>1</v>
      </c>
      <c r="F134" s="62"/>
      <c r="G134" s="43"/>
      <c r="H134" s="80"/>
    </row>
    <row r="135" spans="1:8" s="33" customFormat="1">
      <c r="A135" s="72"/>
      <c r="B135" s="60"/>
      <c r="C135" s="62" t="s">
        <v>8573</v>
      </c>
      <c r="D135" s="43" t="s">
        <v>8473</v>
      </c>
      <c r="E135" s="43">
        <v>1</v>
      </c>
      <c r="F135" s="62"/>
      <c r="G135" s="43"/>
      <c r="H135" s="80"/>
    </row>
    <row r="136" spans="1:8" s="33" customFormat="1">
      <c r="A136" s="72"/>
      <c r="B136" s="60"/>
      <c r="C136" s="62" t="s">
        <v>9106</v>
      </c>
      <c r="D136" s="43" t="s">
        <v>8473</v>
      </c>
      <c r="E136" s="43">
        <v>1</v>
      </c>
      <c r="F136" s="62"/>
      <c r="G136" s="43"/>
      <c r="H136" s="80"/>
    </row>
    <row r="137" spans="1:8" s="33" customFormat="1">
      <c r="A137" s="72"/>
      <c r="B137" s="60"/>
      <c r="C137" s="62" t="s">
        <v>9120</v>
      </c>
      <c r="D137" s="43" t="str">
        <f>D138</f>
        <v>UNID</v>
      </c>
      <c r="E137" s="43">
        <v>1</v>
      </c>
      <c r="F137" s="62"/>
      <c r="G137" s="43"/>
      <c r="H137" s="80"/>
    </row>
    <row r="138" spans="1:8" s="33" customFormat="1">
      <c r="A138" s="72"/>
      <c r="B138" s="60"/>
      <c r="C138" s="62" t="s">
        <v>8579</v>
      </c>
      <c r="D138" s="43" t="s">
        <v>8473</v>
      </c>
      <c r="E138" s="43">
        <v>1</v>
      </c>
      <c r="F138" s="62"/>
      <c r="G138" s="43"/>
      <c r="H138" s="80"/>
    </row>
    <row r="139" spans="1:8" s="33" customFormat="1">
      <c r="A139" s="72"/>
      <c r="B139" s="60"/>
      <c r="C139" s="62" t="s">
        <v>9107</v>
      </c>
      <c r="D139" s="43" t="s">
        <v>8473</v>
      </c>
      <c r="E139" s="43">
        <v>1</v>
      </c>
      <c r="F139" s="62"/>
      <c r="G139" s="43"/>
      <c r="H139" s="80"/>
    </row>
    <row r="140" spans="1:8" s="33" customFormat="1">
      <c r="A140" s="72"/>
      <c r="B140" s="60"/>
      <c r="C140" s="62" t="s">
        <v>9108</v>
      </c>
      <c r="D140" s="43" t="s">
        <v>8473</v>
      </c>
      <c r="E140" s="43">
        <v>1</v>
      </c>
      <c r="F140" s="62"/>
      <c r="G140" s="43"/>
      <c r="H140" s="80"/>
    </row>
    <row r="141" spans="1:8" s="33" customFormat="1">
      <c r="A141" s="72"/>
      <c r="B141" s="60"/>
      <c r="C141" s="62" t="s">
        <v>8599</v>
      </c>
      <c r="D141" s="43" t="s">
        <v>8473</v>
      </c>
      <c r="E141" s="43">
        <v>1</v>
      </c>
      <c r="F141" s="62"/>
      <c r="G141" s="43"/>
      <c r="H141" s="80"/>
    </row>
    <row r="142" spans="1:8" s="33" customFormat="1">
      <c r="A142" s="72"/>
      <c r="B142" s="60"/>
      <c r="C142" s="62" t="s">
        <v>9121</v>
      </c>
      <c r="D142" s="43" t="s">
        <v>8473</v>
      </c>
      <c r="E142" s="43">
        <v>1</v>
      </c>
      <c r="F142" s="62"/>
      <c r="G142" s="43"/>
      <c r="H142" s="80"/>
    </row>
    <row r="143" spans="1:8" s="33" customFormat="1">
      <c r="A143" s="72"/>
      <c r="B143" s="60"/>
      <c r="C143" s="62" t="s">
        <v>9122</v>
      </c>
      <c r="D143" s="43" t="s">
        <v>8473</v>
      </c>
      <c r="E143" s="43">
        <v>1</v>
      </c>
      <c r="F143" s="62"/>
      <c r="G143" s="43"/>
      <c r="H143" s="80"/>
    </row>
    <row r="144" spans="1:8" s="33" customFormat="1">
      <c r="A144" s="73"/>
      <c r="B144" s="23"/>
      <c r="C144" s="58"/>
      <c r="D144" s="56"/>
      <c r="E144" s="56"/>
      <c r="F144" s="58"/>
      <c r="G144" s="56"/>
      <c r="H144" s="74"/>
    </row>
    <row r="145" spans="1:8" s="33" customFormat="1">
      <c r="A145" s="73"/>
      <c r="B145" s="23"/>
      <c r="C145" s="58"/>
      <c r="D145" s="56"/>
      <c r="E145" s="56"/>
      <c r="F145" s="58"/>
      <c r="G145" s="56"/>
      <c r="H145" s="74"/>
    </row>
    <row r="146" spans="1:8" s="33" customFormat="1">
      <c r="A146" s="73" t="s">
        <v>8745</v>
      </c>
      <c r="B146" s="259" t="s">
        <v>9010</v>
      </c>
      <c r="C146" s="58" t="s">
        <v>8722</v>
      </c>
      <c r="D146" s="260" t="s">
        <v>36</v>
      </c>
      <c r="E146" s="56">
        <f>E148</f>
        <v>210</v>
      </c>
      <c r="F146" s="58"/>
      <c r="G146" s="56"/>
      <c r="H146" s="74"/>
    </row>
    <row r="147" spans="1:8" s="33" customFormat="1">
      <c r="A147" s="73"/>
      <c r="B147" s="23"/>
      <c r="C147" s="58"/>
      <c r="D147" s="56"/>
      <c r="E147" s="56"/>
      <c r="F147" s="58"/>
      <c r="G147" s="56"/>
      <c r="H147" s="74"/>
    </row>
    <row r="148" spans="1:8" s="33" customFormat="1">
      <c r="A148" s="73"/>
      <c r="B148" s="60"/>
      <c r="C148" s="62" t="s">
        <v>9123</v>
      </c>
      <c r="D148" s="43" t="s">
        <v>36</v>
      </c>
      <c r="E148" s="43">
        <v>210</v>
      </c>
      <c r="F148" s="62"/>
      <c r="G148" s="43"/>
      <c r="H148" s="80"/>
    </row>
    <row r="149" spans="1:8" s="33" customFormat="1">
      <c r="A149" s="73"/>
      <c r="B149" s="23"/>
      <c r="C149" s="58"/>
      <c r="D149" s="56"/>
      <c r="E149" s="56"/>
      <c r="F149" s="58"/>
      <c r="G149" s="56"/>
      <c r="H149" s="74"/>
    </row>
    <row r="150" spans="1:8" s="33" customFormat="1" ht="22.5">
      <c r="A150" s="73" t="s">
        <v>8710</v>
      </c>
      <c r="B150" s="23" t="s">
        <v>6299</v>
      </c>
      <c r="C150" s="58" t="s">
        <v>6300</v>
      </c>
      <c r="D150" s="56" t="s">
        <v>294</v>
      </c>
      <c r="E150" s="56">
        <f>G158</f>
        <v>130.52501620000001</v>
      </c>
      <c r="F150" s="58"/>
      <c r="G150" s="23"/>
      <c r="H150" s="74"/>
    </row>
    <row r="151" spans="1:8" s="33" customFormat="1">
      <c r="A151" s="73"/>
      <c r="B151" s="23"/>
      <c r="C151" s="58"/>
      <c r="D151" s="56"/>
      <c r="E151" s="56"/>
      <c r="F151" s="58"/>
      <c r="G151" s="23"/>
      <c r="H151" s="74"/>
    </row>
    <row r="152" spans="1:8" s="33" customFormat="1">
      <c r="A152" s="72"/>
      <c r="B152" s="60"/>
      <c r="C152" s="261" t="s">
        <v>9124</v>
      </c>
      <c r="D152" s="43" t="s">
        <v>294</v>
      </c>
      <c r="E152" s="43">
        <f>E38</f>
        <v>4.7511400000000004</v>
      </c>
      <c r="F152" s="43">
        <v>1.33</v>
      </c>
      <c r="G152" s="43">
        <f t="shared" ref="G152:G157" si="1">E152*F152</f>
        <v>6.319016200000001</v>
      </c>
      <c r="H152" s="80"/>
    </row>
    <row r="153" spans="1:8" s="33" customFormat="1" ht="22.5">
      <c r="A153" s="72"/>
      <c r="B153" s="60"/>
      <c r="C153" s="261" t="s">
        <v>9125</v>
      </c>
      <c r="D153" s="43" t="s">
        <v>36</v>
      </c>
      <c r="E153" s="43">
        <v>1124.4000000000001</v>
      </c>
      <c r="F153" s="43">
        <v>0.05</v>
      </c>
      <c r="G153" s="43">
        <f t="shared" si="1"/>
        <v>56.220000000000006</v>
      </c>
      <c r="H153" s="80"/>
    </row>
    <row r="154" spans="1:8" s="33" customFormat="1">
      <c r="A154" s="72"/>
      <c r="B154" s="60"/>
      <c r="C154" s="261" t="s">
        <v>9126</v>
      </c>
      <c r="D154" s="43" t="s">
        <v>1</v>
      </c>
      <c r="E154" s="43">
        <v>591.63</v>
      </c>
      <c r="F154" s="43">
        <v>0.05</v>
      </c>
      <c r="G154" s="43">
        <f t="shared" si="1"/>
        <v>29.581500000000002</v>
      </c>
      <c r="H154" s="80"/>
    </row>
    <row r="155" spans="1:8" s="33" customFormat="1" ht="22.5">
      <c r="A155" s="72"/>
      <c r="B155" s="60"/>
      <c r="C155" s="261" t="s">
        <v>8712</v>
      </c>
      <c r="D155" s="43" t="s">
        <v>1</v>
      </c>
      <c r="E155" s="43">
        <v>22.89</v>
      </c>
      <c r="F155" s="43">
        <v>0.05</v>
      </c>
      <c r="G155" s="43">
        <f t="shared" si="1"/>
        <v>1.1445000000000001</v>
      </c>
      <c r="H155" s="80"/>
    </row>
    <row r="156" spans="1:8" s="33" customFormat="1" ht="22.5">
      <c r="A156" s="72"/>
      <c r="B156" s="60"/>
      <c r="C156" s="262" t="s">
        <v>8732</v>
      </c>
      <c r="D156" s="263" t="s">
        <v>47</v>
      </c>
      <c r="E156" s="43">
        <v>600.42999999999995</v>
      </c>
      <c r="F156" s="43">
        <v>0.05</v>
      </c>
      <c r="G156" s="43">
        <f t="shared" si="1"/>
        <v>30.0215</v>
      </c>
      <c r="H156" s="80"/>
    </row>
    <row r="157" spans="1:8" s="33" customFormat="1" ht="22.5">
      <c r="A157" s="72"/>
      <c r="B157" s="60"/>
      <c r="C157" s="261" t="s">
        <v>9012</v>
      </c>
      <c r="D157" s="43" t="s">
        <v>47</v>
      </c>
      <c r="E157" s="43">
        <v>144.77000000000001</v>
      </c>
      <c r="F157" s="43">
        <v>0.05</v>
      </c>
      <c r="G157" s="43">
        <f t="shared" si="1"/>
        <v>7.238500000000001</v>
      </c>
      <c r="H157" s="80"/>
    </row>
    <row r="158" spans="1:8" s="33" customFormat="1">
      <c r="A158" s="72"/>
      <c r="B158" s="60"/>
      <c r="C158" s="62" t="s">
        <v>8638</v>
      </c>
      <c r="D158" s="43" t="s">
        <v>9084</v>
      </c>
      <c r="E158" s="43"/>
      <c r="F158" s="62"/>
      <c r="G158" s="43">
        <f>SUM(G152:G157)</f>
        <v>130.52501620000001</v>
      </c>
      <c r="H158" s="80"/>
    </row>
    <row r="159" spans="1:8" s="33" customFormat="1">
      <c r="A159" s="73"/>
      <c r="B159" s="23"/>
      <c r="C159" s="58"/>
      <c r="D159" s="56"/>
      <c r="E159" s="56"/>
      <c r="F159" s="58"/>
      <c r="G159" s="23"/>
      <c r="H159" s="74"/>
    </row>
    <row r="160" spans="1:8" s="33" customFormat="1" ht="33.75">
      <c r="A160" s="73" t="s">
        <v>8710</v>
      </c>
      <c r="B160" s="23" t="s">
        <v>6274</v>
      </c>
      <c r="C160" s="58" t="s">
        <v>6242</v>
      </c>
      <c r="D160" s="56" t="s">
        <v>6275</v>
      </c>
      <c r="E160" s="56">
        <f>G162</f>
        <v>5221.2</v>
      </c>
      <c r="F160" s="58"/>
      <c r="G160" s="23"/>
      <c r="H160" s="74"/>
    </row>
    <row r="161" spans="1:8" s="33" customFormat="1">
      <c r="A161" s="73"/>
      <c r="B161" s="23"/>
      <c r="C161" s="58"/>
      <c r="D161" s="56"/>
      <c r="E161" s="56"/>
      <c r="F161" s="58"/>
      <c r="G161" s="23"/>
      <c r="H161" s="74"/>
    </row>
    <row r="162" spans="1:8" s="33" customFormat="1">
      <c r="A162" s="72"/>
      <c r="B162" s="60"/>
      <c r="C162" s="62" t="s">
        <v>9127</v>
      </c>
      <c r="D162" s="43" t="s">
        <v>6275</v>
      </c>
      <c r="E162" s="43">
        <v>40</v>
      </c>
      <c r="F162" s="62">
        <v>130.53</v>
      </c>
      <c r="G162" s="43">
        <f>E162*F162</f>
        <v>5221.2</v>
      </c>
      <c r="H162" s="80"/>
    </row>
    <row r="163" spans="1:8" s="33" customFormat="1">
      <c r="A163" s="73"/>
      <c r="B163" s="23"/>
      <c r="C163" s="58"/>
      <c r="D163" s="56"/>
      <c r="E163" s="56"/>
      <c r="F163" s="58"/>
      <c r="G163" s="23"/>
      <c r="H163" s="74"/>
    </row>
    <row r="164" spans="1:8" s="33" customFormat="1">
      <c r="A164" s="73"/>
      <c r="B164" s="23"/>
      <c r="C164" s="58"/>
      <c r="D164" s="56"/>
      <c r="E164" s="56"/>
      <c r="F164" s="58"/>
      <c r="G164" s="23"/>
      <c r="H164" s="74"/>
    </row>
    <row r="165" spans="1:8" s="33" customFormat="1" ht="22.5">
      <c r="A165" s="73" t="s">
        <v>8710</v>
      </c>
      <c r="B165" s="23" t="s">
        <v>8678</v>
      </c>
      <c r="C165" s="264" t="s">
        <v>8724</v>
      </c>
      <c r="D165" s="56" t="s">
        <v>6257</v>
      </c>
      <c r="E165" s="56">
        <f>G167</f>
        <v>208</v>
      </c>
      <c r="F165" s="58"/>
      <c r="G165" s="23"/>
      <c r="H165" s="74"/>
    </row>
    <row r="166" spans="1:8" s="33" customFormat="1">
      <c r="A166" s="73"/>
      <c r="B166" s="23"/>
      <c r="C166" s="264"/>
      <c r="D166" s="56"/>
      <c r="E166" s="56"/>
      <c r="F166" s="58"/>
      <c r="G166" s="23"/>
      <c r="H166" s="74"/>
    </row>
    <row r="167" spans="1:8" s="33" customFormat="1">
      <c r="A167" s="72"/>
      <c r="B167" s="60"/>
      <c r="C167" s="265" t="s">
        <v>9128</v>
      </c>
      <c r="D167" s="43" t="s">
        <v>6257</v>
      </c>
      <c r="E167" s="43">
        <v>130</v>
      </c>
      <c r="F167" s="62">
        <v>1.6</v>
      </c>
      <c r="G167" s="60">
        <f>E167*F167</f>
        <v>208</v>
      </c>
      <c r="H167" s="80"/>
    </row>
    <row r="168" spans="1:8" s="33" customFormat="1">
      <c r="A168" s="73"/>
      <c r="B168" s="23"/>
      <c r="C168" s="264"/>
      <c r="D168" s="56"/>
      <c r="E168" s="56"/>
      <c r="F168" s="58"/>
      <c r="G168" s="23"/>
      <c r="H168" s="74"/>
    </row>
    <row r="169" spans="1:8" s="33" customFormat="1">
      <c r="A169" s="75"/>
      <c r="B169" s="266">
        <v>3</v>
      </c>
      <c r="C169" s="59" t="s">
        <v>8654</v>
      </c>
      <c r="D169" s="64"/>
      <c r="E169" s="64"/>
      <c r="F169" s="59"/>
      <c r="G169" s="99"/>
      <c r="H169" s="76"/>
    </row>
    <row r="170" spans="1:8">
      <c r="A170" s="73"/>
      <c r="B170" s="23"/>
      <c r="C170" s="59" t="s">
        <v>8655</v>
      </c>
      <c r="D170" s="56"/>
      <c r="E170" s="56"/>
      <c r="F170" s="58"/>
      <c r="G170" s="23"/>
      <c r="H170" s="74"/>
    </row>
    <row r="171" spans="1:8" ht="35.1" customHeight="1">
      <c r="A171" s="73" t="s">
        <v>8710</v>
      </c>
      <c r="B171" s="4" t="s">
        <v>856</v>
      </c>
      <c r="C171" s="58" t="s">
        <v>857</v>
      </c>
      <c r="D171" s="56" t="s">
        <v>1</v>
      </c>
      <c r="E171" s="56">
        <f>G173</f>
        <v>15</v>
      </c>
      <c r="F171" s="58"/>
      <c r="G171" s="23"/>
      <c r="H171" s="74"/>
    </row>
    <row r="172" spans="1:8" ht="9.9499999999999993" customHeight="1">
      <c r="A172" s="73"/>
      <c r="B172" s="4"/>
      <c r="C172" s="58"/>
      <c r="D172" s="56"/>
      <c r="E172" s="56"/>
      <c r="F172" s="58"/>
      <c r="G172" s="23"/>
      <c r="H172" s="74"/>
    </row>
    <row r="173" spans="1:8" ht="9.9499999999999993" customHeight="1">
      <c r="A173" s="72"/>
      <c r="B173" s="60"/>
      <c r="C173" s="62" t="s">
        <v>9129</v>
      </c>
      <c r="D173" s="43" t="s">
        <v>1</v>
      </c>
      <c r="E173" s="43">
        <v>5</v>
      </c>
      <c r="F173" s="62">
        <v>3</v>
      </c>
      <c r="G173" s="43">
        <f>E173*F173</f>
        <v>15</v>
      </c>
      <c r="H173" s="80"/>
    </row>
    <row r="174" spans="1:8" ht="9.9499999999999993" customHeight="1">
      <c r="A174" s="73"/>
      <c r="B174" s="4"/>
      <c r="C174" s="58"/>
      <c r="D174" s="56"/>
      <c r="E174" s="56"/>
      <c r="F174" s="58"/>
      <c r="G174" s="23"/>
      <c r="H174" s="74"/>
    </row>
    <row r="175" spans="1:8" ht="33.75">
      <c r="A175" s="73" t="s">
        <v>8710</v>
      </c>
      <c r="B175" s="4" t="s">
        <v>6227</v>
      </c>
      <c r="C175" s="58" t="s">
        <v>6228</v>
      </c>
      <c r="D175" s="56" t="s">
        <v>294</v>
      </c>
      <c r="E175" s="56">
        <f>H178</f>
        <v>3.0187499999999998</v>
      </c>
      <c r="F175" s="58"/>
      <c r="G175" s="23"/>
      <c r="H175" s="74"/>
    </row>
    <row r="176" spans="1:8">
      <c r="A176" s="73"/>
      <c r="B176" s="4"/>
      <c r="C176" s="58"/>
      <c r="D176" s="56"/>
      <c r="E176" s="56"/>
      <c r="F176" s="58"/>
      <c r="G176" s="23"/>
      <c r="H176" s="74"/>
    </row>
    <row r="177" spans="1:9" ht="22.5">
      <c r="A177" s="72"/>
      <c r="B177" s="60"/>
      <c r="C177" s="62"/>
      <c r="D177" s="43"/>
      <c r="E177" s="43" t="s">
        <v>9130</v>
      </c>
      <c r="F177" s="62" t="s">
        <v>9100</v>
      </c>
      <c r="G177" s="60" t="s">
        <v>9131</v>
      </c>
      <c r="H177" s="80" t="s">
        <v>9132</v>
      </c>
    </row>
    <row r="178" spans="1:9">
      <c r="A178" s="72"/>
      <c r="B178" s="60"/>
      <c r="C178" s="62" t="s">
        <v>9133</v>
      </c>
      <c r="D178" s="43" t="s">
        <v>294</v>
      </c>
      <c r="E178" s="43">
        <f>(3.6+2.15)*2</f>
        <v>11.5</v>
      </c>
      <c r="F178" s="62">
        <v>0.75</v>
      </c>
      <c r="G178" s="60">
        <v>0.35</v>
      </c>
      <c r="H178" s="80">
        <f>E178*F178*G178</f>
        <v>3.0187499999999998</v>
      </c>
    </row>
    <row r="179" spans="1:9">
      <c r="A179" s="73"/>
      <c r="B179" s="4"/>
      <c r="C179" s="58"/>
      <c r="D179" s="56"/>
      <c r="E179" s="56"/>
      <c r="F179" s="58"/>
      <c r="G179" s="23"/>
      <c r="H179" s="74"/>
    </row>
    <row r="180" spans="1:9" ht="22.5">
      <c r="A180" s="73" t="s">
        <v>8710</v>
      </c>
      <c r="B180" s="4" t="s">
        <v>6238</v>
      </c>
      <c r="C180" s="58" t="s">
        <v>6239</v>
      </c>
      <c r="D180" s="56" t="s">
        <v>294</v>
      </c>
      <c r="E180" s="56">
        <f>G182</f>
        <v>2.2599999999999998</v>
      </c>
      <c r="F180" s="58"/>
      <c r="G180" s="23"/>
      <c r="H180" s="74"/>
      <c r="I180" s="48"/>
    </row>
    <row r="181" spans="1:9">
      <c r="A181" s="73"/>
      <c r="B181" s="4"/>
      <c r="C181" s="58"/>
      <c r="D181" s="56"/>
      <c r="E181" s="56"/>
      <c r="F181" s="58"/>
      <c r="G181" s="23"/>
      <c r="H181" s="74"/>
      <c r="I181" s="48"/>
    </row>
    <row r="182" spans="1:9">
      <c r="A182" s="72"/>
      <c r="B182" s="60"/>
      <c r="C182" s="62" t="s">
        <v>9134</v>
      </c>
      <c r="D182" s="43" t="s">
        <v>294</v>
      </c>
      <c r="E182" s="43">
        <v>3.02</v>
      </c>
      <c r="F182" s="62">
        <v>0.76</v>
      </c>
      <c r="G182" s="43">
        <f>E182-F182</f>
        <v>2.2599999999999998</v>
      </c>
      <c r="H182" s="80"/>
      <c r="I182" s="48"/>
    </row>
    <row r="183" spans="1:9">
      <c r="A183" s="73"/>
      <c r="B183" s="4"/>
      <c r="C183" s="58"/>
      <c r="D183" s="56"/>
      <c r="E183" s="56"/>
      <c r="F183" s="58"/>
      <c r="G183" s="23"/>
      <c r="H183" s="74"/>
      <c r="I183" s="48"/>
    </row>
    <row r="184" spans="1:9" ht="60" customHeight="1">
      <c r="A184" s="73" t="s">
        <v>8710</v>
      </c>
      <c r="B184" s="4" t="s">
        <v>6310</v>
      </c>
      <c r="C184" s="58" t="s">
        <v>6311</v>
      </c>
      <c r="D184" s="56" t="s">
        <v>294</v>
      </c>
      <c r="E184" s="56">
        <f>H187</f>
        <v>0.38700000000000001</v>
      </c>
      <c r="F184" s="58"/>
      <c r="G184" s="23"/>
      <c r="H184" s="74"/>
    </row>
    <row r="185" spans="1:9" ht="9.9499999999999993" customHeight="1">
      <c r="A185" s="73"/>
      <c r="B185" s="4"/>
      <c r="C185" s="58"/>
      <c r="D185" s="56"/>
      <c r="E185" s="56"/>
      <c r="F185" s="58"/>
      <c r="G185" s="23"/>
      <c r="H185" s="74"/>
    </row>
    <row r="186" spans="1:9" ht="9.9499999999999993" customHeight="1">
      <c r="A186" s="72"/>
      <c r="B186" s="60"/>
      <c r="C186" s="62"/>
      <c r="D186" s="43"/>
      <c r="E186" s="43" t="s">
        <v>9100</v>
      </c>
      <c r="F186" s="62" t="s">
        <v>9100</v>
      </c>
      <c r="G186" s="60" t="s">
        <v>9131</v>
      </c>
      <c r="H186" s="80" t="s">
        <v>9132</v>
      </c>
    </row>
    <row r="187" spans="1:9" ht="9.9499999999999993" customHeight="1">
      <c r="A187" s="72"/>
      <c r="B187" s="60"/>
      <c r="C187" s="62" t="s">
        <v>9135</v>
      </c>
      <c r="D187" s="43" t="s">
        <v>294</v>
      </c>
      <c r="E187" s="43">
        <v>3.6</v>
      </c>
      <c r="F187" s="62">
        <v>2.15</v>
      </c>
      <c r="G187" s="60">
        <v>0.05</v>
      </c>
      <c r="H187" s="80">
        <f>E187*F187*G187</f>
        <v>0.38700000000000001</v>
      </c>
    </row>
    <row r="188" spans="1:9" ht="9.9499999999999993" customHeight="1">
      <c r="A188" s="73"/>
      <c r="B188" s="4"/>
      <c r="C188" s="58"/>
      <c r="D188" s="56"/>
      <c r="E188" s="56"/>
      <c r="F188" s="58"/>
      <c r="G188" s="23"/>
      <c r="H188" s="74"/>
    </row>
    <row r="189" spans="1:9" ht="9.9499999999999993" customHeight="1">
      <c r="A189" s="73"/>
      <c r="B189" s="4"/>
      <c r="C189" s="58"/>
      <c r="D189" s="56"/>
      <c r="E189" s="56"/>
      <c r="F189" s="58"/>
      <c r="G189" s="23"/>
      <c r="H189" s="74"/>
    </row>
    <row r="190" spans="1:9" ht="33.75">
      <c r="A190" s="73" t="s">
        <v>8710</v>
      </c>
      <c r="B190" s="4" t="s">
        <v>869</v>
      </c>
      <c r="C190" s="58" t="s">
        <v>870</v>
      </c>
      <c r="D190" s="56" t="s">
        <v>47</v>
      </c>
      <c r="E190" s="56">
        <f>G193</f>
        <v>9.1080000000000005</v>
      </c>
      <c r="F190" s="58"/>
      <c r="G190" s="23"/>
      <c r="H190" s="74"/>
    </row>
    <row r="191" spans="1:9">
      <c r="A191" s="73"/>
      <c r="B191" s="4"/>
      <c r="C191" s="58"/>
      <c r="D191" s="56"/>
      <c r="E191" s="56"/>
      <c r="F191" s="58"/>
      <c r="G191" s="23"/>
      <c r="H191" s="74"/>
    </row>
    <row r="192" spans="1:9" ht="22.5">
      <c r="A192" s="72"/>
      <c r="B192" s="60"/>
      <c r="C192" s="62"/>
      <c r="D192" s="43"/>
      <c r="E192" s="43" t="s">
        <v>9136</v>
      </c>
      <c r="F192" s="62" t="s">
        <v>9137</v>
      </c>
      <c r="G192" s="60" t="s">
        <v>9138</v>
      </c>
      <c r="H192" s="80"/>
    </row>
    <row r="193" spans="1:8">
      <c r="A193" s="72"/>
      <c r="B193" s="60"/>
      <c r="C193" s="62" t="s">
        <v>9139</v>
      </c>
      <c r="D193" s="43" t="s">
        <v>47</v>
      </c>
      <c r="E193" s="43">
        <f>E211</f>
        <v>0.75900000000000001</v>
      </c>
      <c r="F193" s="62">
        <v>12</v>
      </c>
      <c r="G193" s="43">
        <f>E193*F193</f>
        <v>9.1080000000000005</v>
      </c>
      <c r="H193" s="80"/>
    </row>
    <row r="194" spans="1:8">
      <c r="A194" s="73"/>
      <c r="B194" s="4"/>
      <c r="C194" s="58"/>
      <c r="D194" s="56"/>
      <c r="E194" s="56"/>
      <c r="F194" s="58"/>
      <c r="G194" s="23"/>
      <c r="H194" s="74"/>
    </row>
    <row r="195" spans="1:8" ht="45">
      <c r="A195" s="73"/>
      <c r="B195" s="4">
        <v>92791</v>
      </c>
      <c r="C195" s="58" t="s">
        <v>1050</v>
      </c>
      <c r="D195" s="56" t="s">
        <v>36</v>
      </c>
      <c r="E195" s="56">
        <f>G198</f>
        <v>15.18</v>
      </c>
      <c r="F195" s="58"/>
      <c r="G195" s="23"/>
      <c r="H195" s="74"/>
    </row>
    <row r="196" spans="1:8">
      <c r="A196" s="73"/>
      <c r="B196" s="4"/>
      <c r="C196" s="58"/>
      <c r="D196" s="56"/>
      <c r="E196" s="56"/>
      <c r="F196" s="58"/>
      <c r="G196" s="23"/>
      <c r="H196" s="74"/>
    </row>
    <row r="197" spans="1:8" ht="22.5">
      <c r="A197" s="72"/>
      <c r="B197" s="60"/>
      <c r="C197" s="62"/>
      <c r="D197" s="43"/>
      <c r="E197" s="43" t="s">
        <v>9136</v>
      </c>
      <c r="F197" s="62" t="s">
        <v>9137</v>
      </c>
      <c r="G197" s="60" t="s">
        <v>9140</v>
      </c>
      <c r="H197" s="80"/>
    </row>
    <row r="198" spans="1:8">
      <c r="A198" s="72"/>
      <c r="B198" s="60"/>
      <c r="C198" s="62" t="s">
        <v>9141</v>
      </c>
      <c r="D198" s="43" t="s">
        <v>47</v>
      </c>
      <c r="E198" s="43">
        <f>E211</f>
        <v>0.75900000000000001</v>
      </c>
      <c r="F198" s="62">
        <v>20</v>
      </c>
      <c r="G198" s="43">
        <f>E198*F198</f>
        <v>15.18</v>
      </c>
      <c r="H198" s="80"/>
    </row>
    <row r="199" spans="1:8">
      <c r="A199" s="73"/>
      <c r="B199" s="4"/>
      <c r="C199" s="58"/>
      <c r="D199" s="56"/>
      <c r="E199" s="56"/>
      <c r="F199" s="58"/>
      <c r="G199" s="23"/>
      <c r="H199" s="74"/>
    </row>
    <row r="200" spans="1:8" ht="45">
      <c r="A200" s="73" t="s">
        <v>8710</v>
      </c>
      <c r="B200" s="4" t="s">
        <v>1125</v>
      </c>
      <c r="C200" s="58" t="s">
        <v>1126</v>
      </c>
      <c r="D200" s="56" t="s">
        <v>36</v>
      </c>
      <c r="E200" s="56">
        <f>G203</f>
        <v>22.77</v>
      </c>
      <c r="F200" s="58"/>
      <c r="G200" s="23"/>
      <c r="H200" s="74"/>
    </row>
    <row r="201" spans="1:8">
      <c r="A201" s="73"/>
      <c r="B201" s="4"/>
      <c r="C201" s="58"/>
      <c r="D201" s="56"/>
      <c r="E201" s="56"/>
      <c r="F201" s="58"/>
      <c r="G201" s="23"/>
      <c r="H201" s="74"/>
    </row>
    <row r="202" spans="1:8" ht="22.5">
      <c r="A202" s="72"/>
      <c r="B202" s="60"/>
      <c r="C202" s="62"/>
      <c r="D202" s="43"/>
      <c r="E202" s="43" t="s">
        <v>9136</v>
      </c>
      <c r="F202" s="62" t="s">
        <v>9137</v>
      </c>
      <c r="G202" s="60" t="s">
        <v>9140</v>
      </c>
      <c r="H202" s="80"/>
    </row>
    <row r="203" spans="1:8">
      <c r="A203" s="72"/>
      <c r="B203" s="60"/>
      <c r="C203" s="62" t="s">
        <v>9142</v>
      </c>
      <c r="D203" s="43" t="s">
        <v>47</v>
      </c>
      <c r="E203" s="43">
        <f>E211</f>
        <v>0.75900000000000001</v>
      </c>
      <c r="F203" s="62">
        <v>30</v>
      </c>
      <c r="G203" s="43">
        <f>E203*F203</f>
        <v>22.77</v>
      </c>
      <c r="H203" s="80"/>
    </row>
    <row r="204" spans="1:8">
      <c r="A204" s="73"/>
      <c r="B204" s="4"/>
      <c r="C204" s="58"/>
      <c r="D204" s="56"/>
      <c r="E204" s="56"/>
      <c r="F204" s="58"/>
      <c r="G204" s="23"/>
      <c r="H204" s="74"/>
    </row>
    <row r="205" spans="1:8">
      <c r="A205" s="73"/>
      <c r="B205" s="4"/>
      <c r="C205" s="58"/>
      <c r="D205" s="56"/>
      <c r="E205" s="56"/>
      <c r="F205" s="58"/>
      <c r="G205" s="23"/>
      <c r="H205" s="74"/>
    </row>
    <row r="206" spans="1:8" ht="45">
      <c r="A206" s="73" t="s">
        <v>8710</v>
      </c>
      <c r="B206" s="4" t="s">
        <v>1120</v>
      </c>
      <c r="C206" s="58" t="s">
        <v>1121</v>
      </c>
      <c r="D206" s="56" t="s">
        <v>36</v>
      </c>
      <c r="E206" s="56">
        <f>G209</f>
        <v>37.950000000000003</v>
      </c>
      <c r="F206" s="58"/>
      <c r="G206" s="23"/>
      <c r="H206" s="74"/>
    </row>
    <row r="207" spans="1:8">
      <c r="A207" s="73"/>
      <c r="B207" s="4"/>
      <c r="C207" s="58"/>
      <c r="D207" s="56"/>
      <c r="E207" s="56"/>
      <c r="F207" s="58"/>
      <c r="G207" s="23"/>
      <c r="H207" s="74"/>
    </row>
    <row r="208" spans="1:8" ht="22.5">
      <c r="A208" s="72"/>
      <c r="B208" s="60"/>
      <c r="C208" s="62"/>
      <c r="D208" s="43"/>
      <c r="E208" s="43" t="s">
        <v>9136</v>
      </c>
      <c r="F208" s="62" t="s">
        <v>9137</v>
      </c>
      <c r="G208" s="60" t="s">
        <v>9140</v>
      </c>
      <c r="H208" s="80"/>
    </row>
    <row r="209" spans="1:10">
      <c r="A209" s="72"/>
      <c r="B209" s="60"/>
      <c r="C209" s="62" t="s">
        <v>9143</v>
      </c>
      <c r="D209" s="43" t="s">
        <v>47</v>
      </c>
      <c r="E209" s="43">
        <f>E211</f>
        <v>0.75900000000000001</v>
      </c>
      <c r="F209" s="62">
        <v>50</v>
      </c>
      <c r="G209" s="43">
        <f>E209*F209</f>
        <v>37.950000000000003</v>
      </c>
      <c r="H209" s="80"/>
    </row>
    <row r="210" spans="1:10">
      <c r="A210" s="73"/>
      <c r="B210" s="4"/>
      <c r="C210" s="58"/>
      <c r="D210" s="56"/>
      <c r="E210" s="56"/>
      <c r="F210" s="58"/>
      <c r="G210" s="23"/>
      <c r="H210" s="74"/>
    </row>
    <row r="211" spans="1:10" ht="45">
      <c r="A211" s="73"/>
      <c r="B211" s="4">
        <v>96556</v>
      </c>
      <c r="C211" s="58" t="s">
        <v>1155</v>
      </c>
      <c r="D211" s="56" t="s">
        <v>294</v>
      </c>
      <c r="E211" s="56">
        <f>H214</f>
        <v>0.75900000000000001</v>
      </c>
      <c r="F211" s="58"/>
      <c r="G211" s="23"/>
      <c r="H211" s="74"/>
    </row>
    <row r="212" spans="1:10">
      <c r="A212" s="73"/>
      <c r="B212" s="4"/>
      <c r="C212" s="58"/>
      <c r="D212" s="56"/>
      <c r="E212" s="56"/>
      <c r="F212" s="58"/>
      <c r="G212" s="23"/>
      <c r="H212" s="74"/>
    </row>
    <row r="213" spans="1:10" ht="22.5">
      <c r="A213" s="72"/>
      <c r="B213" s="60"/>
      <c r="C213" s="62"/>
      <c r="D213" s="43"/>
      <c r="E213" s="43" t="s">
        <v>9130</v>
      </c>
      <c r="F213" s="62" t="s">
        <v>9100</v>
      </c>
      <c r="G213" s="60" t="s">
        <v>9131</v>
      </c>
      <c r="H213" s="80" t="s">
        <v>9132</v>
      </c>
    </row>
    <row r="214" spans="1:10">
      <c r="A214" s="72"/>
      <c r="B214" s="60"/>
      <c r="C214" s="62" t="s">
        <v>9144</v>
      </c>
      <c r="D214" s="43" t="s">
        <v>294</v>
      </c>
      <c r="E214" s="43">
        <f>(3.6+2.15)*2*1.1</f>
        <v>12.65</v>
      </c>
      <c r="F214" s="62">
        <v>0.2</v>
      </c>
      <c r="G214" s="60">
        <v>0.3</v>
      </c>
      <c r="H214" s="80">
        <f>E214*F214*G214</f>
        <v>0.75900000000000001</v>
      </c>
    </row>
    <row r="215" spans="1:10">
      <c r="A215" s="73"/>
      <c r="B215" s="4"/>
      <c r="C215" s="58"/>
      <c r="D215" s="56"/>
      <c r="E215" s="56"/>
      <c r="F215" s="58"/>
      <c r="G215" s="23"/>
      <c r="H215" s="74"/>
    </row>
    <row r="216" spans="1:10" ht="45">
      <c r="A216" s="73" t="s">
        <v>8710</v>
      </c>
      <c r="B216" s="4" t="s">
        <v>864</v>
      </c>
      <c r="C216" s="58" t="s">
        <v>865</v>
      </c>
      <c r="D216" s="56" t="s">
        <v>294</v>
      </c>
      <c r="E216" s="56">
        <f>H219</f>
        <v>0.54180000000000006</v>
      </c>
      <c r="F216" s="58"/>
      <c r="G216" s="23"/>
      <c r="H216" s="74"/>
      <c r="J216" s="48"/>
    </row>
    <row r="217" spans="1:10">
      <c r="A217" s="73"/>
      <c r="B217" s="4"/>
      <c r="C217" s="58"/>
      <c r="D217" s="56"/>
      <c r="E217" s="56"/>
      <c r="F217" s="58"/>
      <c r="G217" s="23"/>
      <c r="H217" s="74"/>
      <c r="J217" s="48"/>
    </row>
    <row r="218" spans="1:10">
      <c r="A218" s="72"/>
      <c r="B218" s="60"/>
      <c r="C218" s="62"/>
      <c r="D218" s="43"/>
      <c r="E218" s="43" t="s">
        <v>9100</v>
      </c>
      <c r="F218" s="62" t="s">
        <v>9100</v>
      </c>
      <c r="G218" s="60" t="s">
        <v>9131</v>
      </c>
      <c r="H218" s="80" t="s">
        <v>9132</v>
      </c>
      <c r="J218" s="48"/>
    </row>
    <row r="219" spans="1:10">
      <c r="A219" s="72"/>
      <c r="B219" s="60"/>
      <c r="C219" s="62" t="s">
        <v>9135</v>
      </c>
      <c r="D219" s="43" t="s">
        <v>294</v>
      </c>
      <c r="E219" s="43">
        <v>3.6</v>
      </c>
      <c r="F219" s="62">
        <v>2.15</v>
      </c>
      <c r="G219" s="60">
        <v>7.0000000000000007E-2</v>
      </c>
      <c r="H219" s="80">
        <f>E219*F219*G219</f>
        <v>0.54180000000000006</v>
      </c>
      <c r="J219" s="48"/>
    </row>
    <row r="220" spans="1:10">
      <c r="A220" s="73"/>
      <c r="B220" s="4"/>
      <c r="C220" s="58"/>
      <c r="D220" s="56"/>
      <c r="E220" s="56"/>
      <c r="F220" s="58"/>
      <c r="G220" s="23"/>
      <c r="H220" s="74"/>
      <c r="J220" s="48"/>
    </row>
    <row r="221" spans="1:10">
      <c r="A221" s="73" t="s">
        <v>8710</v>
      </c>
      <c r="B221" s="23"/>
      <c r="C221" s="59" t="s">
        <v>8656</v>
      </c>
      <c r="D221" s="56" t="s">
        <v>9084</v>
      </c>
      <c r="E221" s="56"/>
      <c r="F221" s="58"/>
      <c r="G221" s="23"/>
      <c r="H221" s="74"/>
    </row>
    <row r="222" spans="1:10">
      <c r="A222" s="73" t="s">
        <v>8710</v>
      </c>
      <c r="B222" s="23"/>
      <c r="C222" s="59" t="s">
        <v>8652</v>
      </c>
      <c r="D222" s="56"/>
      <c r="E222" s="56"/>
      <c r="F222" s="58"/>
      <c r="G222" s="23"/>
      <c r="H222" s="74"/>
    </row>
    <row r="223" spans="1:10" ht="45">
      <c r="A223" s="73"/>
      <c r="B223" s="4" t="s">
        <v>1199</v>
      </c>
      <c r="C223" s="58" t="s">
        <v>1200</v>
      </c>
      <c r="D223" s="56" t="s">
        <v>294</v>
      </c>
      <c r="E223" s="56">
        <f>H229</f>
        <v>2.5940000000000003</v>
      </c>
      <c r="F223" s="58"/>
      <c r="G223" s="23"/>
      <c r="H223" s="74"/>
    </row>
    <row r="224" spans="1:10">
      <c r="A224" s="73"/>
      <c r="B224" s="4"/>
      <c r="C224" s="58"/>
      <c r="D224" s="56"/>
      <c r="E224" s="56"/>
      <c r="F224" s="58"/>
      <c r="G224" s="23"/>
      <c r="H224" s="74"/>
    </row>
    <row r="225" spans="1:11">
      <c r="A225" s="72"/>
      <c r="B225" s="60"/>
      <c r="C225" s="62" t="s">
        <v>9145</v>
      </c>
      <c r="D225" s="43" t="s">
        <v>294</v>
      </c>
      <c r="E225" s="43">
        <v>2.4</v>
      </c>
      <c r="F225" s="62">
        <v>1</v>
      </c>
      <c r="G225" s="60">
        <v>0.25</v>
      </c>
      <c r="H225" s="267">
        <f>E225*F225*G225</f>
        <v>0.6</v>
      </c>
    </row>
    <row r="226" spans="1:11">
      <c r="A226" s="72"/>
      <c r="B226" s="60"/>
      <c r="C226" s="62" t="s">
        <v>9145</v>
      </c>
      <c r="D226" s="43" t="s">
        <v>294</v>
      </c>
      <c r="E226" s="43">
        <v>1.2</v>
      </c>
      <c r="F226" s="62">
        <v>1</v>
      </c>
      <c r="G226" s="60">
        <v>0.25</v>
      </c>
      <c r="H226" s="267">
        <f>E226*F226*G226</f>
        <v>0.3</v>
      </c>
    </row>
    <row r="227" spans="1:11">
      <c r="A227" s="72"/>
      <c r="B227" s="60"/>
      <c r="C227" s="62" t="s">
        <v>9146</v>
      </c>
      <c r="D227" s="43" t="s">
        <v>294</v>
      </c>
      <c r="E227" s="268">
        <v>0.03</v>
      </c>
      <c r="F227" s="62">
        <v>13</v>
      </c>
      <c r="G227" s="43">
        <v>1.1000000000000001</v>
      </c>
      <c r="H227" s="267">
        <f>E227*F227*G227</f>
        <v>0.42900000000000005</v>
      </c>
    </row>
    <row r="228" spans="1:11">
      <c r="A228" s="72"/>
      <c r="B228" s="60"/>
      <c r="C228" s="62" t="s">
        <v>9147</v>
      </c>
      <c r="D228" s="43" t="s">
        <v>294</v>
      </c>
      <c r="E228" s="43">
        <v>5.75</v>
      </c>
      <c r="F228" s="62">
        <v>0.2</v>
      </c>
      <c r="G228" s="43">
        <v>1.1000000000000001</v>
      </c>
      <c r="H228" s="267">
        <f>E228*F228*G228</f>
        <v>1.2650000000000003</v>
      </c>
    </row>
    <row r="229" spans="1:11">
      <c r="A229" s="72"/>
      <c r="B229" s="60"/>
      <c r="C229" s="62" t="s">
        <v>8638</v>
      </c>
      <c r="D229" s="43"/>
      <c r="E229" s="43"/>
      <c r="F229" s="62"/>
      <c r="G229" s="60"/>
      <c r="H229" s="80">
        <f>SUM(H225:H228)</f>
        <v>2.5940000000000003</v>
      </c>
    </row>
    <row r="230" spans="1:11">
      <c r="A230" s="73"/>
      <c r="B230" s="4"/>
      <c r="C230" s="58"/>
      <c r="D230" s="56"/>
      <c r="E230" s="56"/>
      <c r="F230" s="58"/>
      <c r="G230" s="23"/>
      <c r="H230" s="74"/>
    </row>
    <row r="231" spans="1:11">
      <c r="A231" s="73"/>
      <c r="B231" s="4"/>
      <c r="C231" s="59" t="s">
        <v>8671</v>
      </c>
      <c r="D231" s="56"/>
      <c r="E231" s="56"/>
      <c r="F231" s="58"/>
      <c r="G231" s="23"/>
      <c r="H231" s="74"/>
    </row>
    <row r="232" spans="1:11" ht="67.5">
      <c r="A232" s="73" t="s">
        <v>8710</v>
      </c>
      <c r="B232" s="4" t="s">
        <v>1158</v>
      </c>
      <c r="C232" s="58" t="s">
        <v>1159</v>
      </c>
      <c r="D232" s="56" t="s">
        <v>47</v>
      </c>
      <c r="E232" s="56">
        <f>G235</f>
        <v>7.74</v>
      </c>
      <c r="F232" s="58"/>
      <c r="G232" s="23"/>
      <c r="H232" s="74"/>
    </row>
    <row r="233" spans="1:11">
      <c r="A233" s="73"/>
      <c r="B233" s="4"/>
      <c r="C233" s="58"/>
      <c r="D233" s="56"/>
      <c r="E233" s="56"/>
      <c r="F233" s="58"/>
      <c r="G233" s="23"/>
      <c r="H233" s="74"/>
    </row>
    <row r="234" spans="1:11">
      <c r="A234" s="72"/>
      <c r="B234" s="60"/>
      <c r="C234" s="62"/>
      <c r="D234" s="43"/>
      <c r="E234" s="43" t="s">
        <v>9100</v>
      </c>
      <c r="F234" s="62" t="s">
        <v>9100</v>
      </c>
      <c r="G234" s="60" t="s">
        <v>9148</v>
      </c>
      <c r="H234" s="80"/>
      <c r="K234" s="48"/>
    </row>
    <row r="235" spans="1:11">
      <c r="A235" s="72"/>
      <c r="B235" s="60"/>
      <c r="C235" s="62" t="s">
        <v>9149</v>
      </c>
      <c r="D235" s="43" t="s">
        <v>47</v>
      </c>
      <c r="E235" s="43">
        <v>3.6</v>
      </c>
      <c r="F235" s="62">
        <v>2.15</v>
      </c>
      <c r="G235" s="60">
        <f>E235*F235</f>
        <v>7.74</v>
      </c>
      <c r="H235" s="80"/>
    </row>
    <row r="236" spans="1:11">
      <c r="A236" s="73"/>
      <c r="B236" s="4"/>
      <c r="C236" s="58"/>
      <c r="D236" s="56"/>
      <c r="E236" s="56"/>
      <c r="F236" s="58"/>
      <c r="G236" s="23"/>
      <c r="H236" s="74"/>
    </row>
    <row r="237" spans="1:11">
      <c r="A237" s="73"/>
      <c r="B237" s="4"/>
      <c r="C237" s="59" t="s">
        <v>8687</v>
      </c>
      <c r="D237" s="56"/>
      <c r="E237" s="56"/>
      <c r="F237" s="58"/>
      <c r="G237" s="23"/>
      <c r="H237" s="74"/>
    </row>
    <row r="238" spans="1:11" ht="27.95" customHeight="1">
      <c r="A238" s="73" t="s">
        <v>8710</v>
      </c>
      <c r="B238" s="4" t="s">
        <v>667</v>
      </c>
      <c r="C238" s="58" t="s">
        <v>668</v>
      </c>
      <c r="D238" s="56" t="s">
        <v>1</v>
      </c>
      <c r="E238" s="56">
        <f>E240</f>
        <v>5</v>
      </c>
      <c r="F238" s="58"/>
      <c r="G238" s="23"/>
      <c r="H238" s="74"/>
    </row>
    <row r="239" spans="1:11" ht="9.9499999999999993" customHeight="1">
      <c r="A239" s="73"/>
      <c r="B239" s="4"/>
      <c r="C239" s="58"/>
      <c r="D239" s="56"/>
      <c r="E239" s="56"/>
      <c r="F239" s="58"/>
      <c r="G239" s="23"/>
      <c r="H239" s="74"/>
    </row>
    <row r="240" spans="1:11" ht="9.9499999999999993" customHeight="1">
      <c r="A240" s="72"/>
      <c r="B240" s="60"/>
      <c r="C240" s="62" t="s">
        <v>9150</v>
      </c>
      <c r="D240" s="43" t="s">
        <v>1</v>
      </c>
      <c r="E240" s="43">
        <v>5</v>
      </c>
      <c r="F240" s="62"/>
      <c r="G240" s="60"/>
      <c r="H240" s="80"/>
    </row>
    <row r="241" spans="1:8" ht="9.9499999999999993" customHeight="1">
      <c r="A241" s="73"/>
      <c r="B241" s="4"/>
      <c r="C241" s="58"/>
      <c r="D241" s="56"/>
      <c r="E241" s="56"/>
      <c r="F241" s="58"/>
      <c r="G241" s="23"/>
      <c r="H241" s="74"/>
    </row>
    <row r="242" spans="1:8" ht="9.9499999999999993" customHeight="1">
      <c r="A242" s="73"/>
      <c r="B242" s="4"/>
      <c r="C242" s="58"/>
      <c r="D242" s="56"/>
      <c r="E242" s="56"/>
      <c r="F242" s="58"/>
      <c r="G242" s="23"/>
      <c r="H242" s="74"/>
    </row>
    <row r="243" spans="1:8" ht="33.75">
      <c r="A243" s="73" t="s">
        <v>8710</v>
      </c>
      <c r="B243" s="4" t="s">
        <v>661</v>
      </c>
      <c r="C243" s="58" t="s">
        <v>662</v>
      </c>
      <c r="D243" s="56" t="s">
        <v>1</v>
      </c>
      <c r="E243" s="56">
        <f>E245</f>
        <v>10</v>
      </c>
      <c r="F243" s="58"/>
      <c r="G243" s="23"/>
      <c r="H243" s="74"/>
    </row>
    <row r="244" spans="1:8">
      <c r="A244" s="73"/>
      <c r="B244" s="4"/>
      <c r="C244" s="58"/>
      <c r="D244" s="56"/>
      <c r="E244" s="56"/>
      <c r="F244" s="58"/>
      <c r="G244" s="23"/>
      <c r="H244" s="74"/>
    </row>
    <row r="245" spans="1:8">
      <c r="A245" s="72"/>
      <c r="B245" s="60"/>
      <c r="C245" s="62" t="s">
        <v>9150</v>
      </c>
      <c r="D245" s="43" t="s">
        <v>1</v>
      </c>
      <c r="E245" s="43">
        <v>10</v>
      </c>
      <c r="F245" s="62"/>
      <c r="G245" s="60"/>
      <c r="H245" s="80"/>
    </row>
    <row r="246" spans="1:8">
      <c r="A246" s="73"/>
      <c r="B246" s="4"/>
      <c r="C246" s="58"/>
      <c r="D246" s="56"/>
      <c r="E246" s="56"/>
      <c r="F246" s="58"/>
      <c r="G246" s="23"/>
      <c r="H246" s="74"/>
    </row>
    <row r="247" spans="1:8">
      <c r="A247" s="72"/>
      <c r="B247" s="255">
        <v>4</v>
      </c>
      <c r="C247" s="61" t="s">
        <v>8653</v>
      </c>
      <c r="D247" s="65"/>
      <c r="E247" s="65"/>
      <c r="F247" s="61"/>
      <c r="G247" s="7"/>
      <c r="H247" s="78"/>
    </row>
    <row r="248" spans="1:8">
      <c r="A248" s="73"/>
      <c r="B248" s="23"/>
      <c r="C248" s="59" t="s">
        <v>8657</v>
      </c>
      <c r="D248" s="56"/>
      <c r="E248" s="56"/>
      <c r="F248" s="58"/>
      <c r="G248" s="23"/>
      <c r="H248" s="74"/>
    </row>
    <row r="249" spans="1:8" ht="56.25">
      <c r="A249" s="75"/>
      <c r="B249" s="4" t="s">
        <v>786</v>
      </c>
      <c r="C249" s="58" t="s">
        <v>787</v>
      </c>
      <c r="D249" s="56" t="s">
        <v>47</v>
      </c>
      <c r="E249" s="56">
        <f>G251</f>
        <v>6.3000000000000007</v>
      </c>
      <c r="F249" s="58"/>
      <c r="G249" s="23"/>
      <c r="H249" s="74"/>
    </row>
    <row r="250" spans="1:8">
      <c r="A250" s="75"/>
      <c r="B250" s="4"/>
      <c r="C250" s="58"/>
      <c r="D250" s="56"/>
      <c r="E250" s="56"/>
      <c r="F250" s="58"/>
      <c r="G250" s="23"/>
      <c r="H250" s="74"/>
    </row>
    <row r="251" spans="1:8">
      <c r="A251" s="70"/>
      <c r="B251" s="60"/>
      <c r="C251" s="62" t="s">
        <v>9151</v>
      </c>
      <c r="D251" s="43" t="s">
        <v>47</v>
      </c>
      <c r="E251" s="43">
        <v>3</v>
      </c>
      <c r="F251" s="62">
        <v>2.1</v>
      </c>
      <c r="G251" s="43">
        <f>E251*F251</f>
        <v>6.3000000000000007</v>
      </c>
      <c r="H251" s="80"/>
    </row>
    <row r="252" spans="1:8">
      <c r="A252" s="75"/>
      <c r="B252" s="4"/>
      <c r="C252" s="58"/>
      <c r="D252" s="56"/>
      <c r="E252" s="56"/>
      <c r="F252" s="58"/>
      <c r="G252" s="23"/>
      <c r="H252" s="74"/>
    </row>
    <row r="253" spans="1:8">
      <c r="A253" s="73"/>
      <c r="B253" s="4"/>
      <c r="C253" s="59" t="s">
        <v>8655</v>
      </c>
      <c r="D253" s="56"/>
      <c r="E253" s="56"/>
      <c r="F253" s="58"/>
      <c r="G253" s="23"/>
      <c r="H253" s="74"/>
    </row>
    <row r="254" spans="1:8" ht="33.75">
      <c r="A254" s="73" t="s">
        <v>8710</v>
      </c>
      <c r="B254" s="4" t="s">
        <v>856</v>
      </c>
      <c r="C254" s="58" t="s">
        <v>857</v>
      </c>
      <c r="D254" s="56" t="s">
        <v>1</v>
      </c>
      <c r="E254" s="56">
        <f>G256</f>
        <v>12</v>
      </c>
      <c r="F254" s="58"/>
      <c r="G254" s="23"/>
      <c r="H254" s="74"/>
    </row>
    <row r="255" spans="1:8">
      <c r="A255" s="73"/>
      <c r="B255" s="4"/>
      <c r="C255" s="58"/>
      <c r="D255" s="56"/>
      <c r="E255" s="56"/>
      <c r="F255" s="58"/>
      <c r="G255" s="23"/>
      <c r="H255" s="74"/>
    </row>
    <row r="256" spans="1:8">
      <c r="A256" s="72"/>
      <c r="B256" s="60"/>
      <c r="C256" s="62" t="s">
        <v>9129</v>
      </c>
      <c r="D256" s="43" t="s">
        <v>1</v>
      </c>
      <c r="E256" s="43">
        <v>4</v>
      </c>
      <c r="F256" s="62">
        <v>3</v>
      </c>
      <c r="G256" s="43">
        <f>E256*F256</f>
        <v>12</v>
      </c>
      <c r="H256" s="80"/>
    </row>
    <row r="257" spans="1:8">
      <c r="A257" s="73"/>
      <c r="B257" s="4"/>
      <c r="C257" s="58"/>
      <c r="D257" s="56"/>
      <c r="E257" s="56"/>
      <c r="F257" s="58"/>
      <c r="G257" s="23"/>
      <c r="H257" s="74"/>
    </row>
    <row r="258" spans="1:8" ht="33.75">
      <c r="A258" s="73"/>
      <c r="B258" s="4" t="s">
        <v>6227</v>
      </c>
      <c r="C258" s="58" t="s">
        <v>6228</v>
      </c>
      <c r="D258" s="56" t="s">
        <v>294</v>
      </c>
      <c r="E258" s="56">
        <f>H261</f>
        <v>3.8639999999999999</v>
      </c>
      <c r="F258" s="58"/>
      <c r="G258" s="23"/>
      <c r="H258" s="74"/>
    </row>
    <row r="259" spans="1:8">
      <c r="A259" s="73"/>
      <c r="B259" s="4"/>
      <c r="C259" s="58"/>
      <c r="D259" s="56"/>
      <c r="E259" s="56"/>
      <c r="F259" s="58"/>
      <c r="G259" s="23"/>
      <c r="H259" s="74"/>
    </row>
    <row r="260" spans="1:8" ht="22.5">
      <c r="A260" s="72"/>
      <c r="B260" s="60"/>
      <c r="C260" s="62"/>
      <c r="D260" s="43"/>
      <c r="E260" s="43" t="s">
        <v>9130</v>
      </c>
      <c r="F260" s="62" t="s">
        <v>9100</v>
      </c>
      <c r="G260" s="60" t="s">
        <v>9131</v>
      </c>
      <c r="H260" s="80" t="s">
        <v>9132</v>
      </c>
    </row>
    <row r="261" spans="1:8">
      <c r="A261" s="72"/>
      <c r="B261" s="60"/>
      <c r="C261" s="62" t="s">
        <v>9133</v>
      </c>
      <c r="D261" s="43" t="s">
        <v>294</v>
      </c>
      <c r="E261" s="43">
        <v>13.8</v>
      </c>
      <c r="F261" s="62">
        <v>0.8</v>
      </c>
      <c r="G261" s="60">
        <v>0.35</v>
      </c>
      <c r="H261" s="80">
        <f>E261*F261*G261</f>
        <v>3.8639999999999999</v>
      </c>
    </row>
    <row r="262" spans="1:8">
      <c r="A262" s="73"/>
      <c r="B262" s="4"/>
      <c r="C262" s="58"/>
      <c r="D262" s="56"/>
      <c r="E262" s="56"/>
      <c r="F262" s="58"/>
      <c r="G262" s="23"/>
      <c r="H262" s="74"/>
    </row>
    <row r="263" spans="1:8" ht="22.5">
      <c r="A263" s="73" t="s">
        <v>8710</v>
      </c>
      <c r="B263" s="4" t="s">
        <v>6238</v>
      </c>
      <c r="C263" s="58" t="s">
        <v>6239</v>
      </c>
      <c r="D263" s="56" t="s">
        <v>294</v>
      </c>
      <c r="E263" s="56">
        <v>3.03</v>
      </c>
      <c r="F263" s="58"/>
      <c r="G263" s="23"/>
      <c r="H263" s="74"/>
    </row>
    <row r="264" spans="1:8">
      <c r="A264" s="73"/>
      <c r="B264" s="4"/>
      <c r="C264" s="58"/>
      <c r="D264" s="56"/>
      <c r="E264" s="56"/>
      <c r="F264" s="58"/>
      <c r="G264" s="23"/>
      <c r="H264" s="74"/>
    </row>
    <row r="265" spans="1:8">
      <c r="A265" s="72"/>
      <c r="B265" s="60"/>
      <c r="C265" s="62" t="s">
        <v>9134</v>
      </c>
      <c r="D265" s="43" t="s">
        <v>294</v>
      </c>
      <c r="E265" s="43">
        <v>3.02</v>
      </c>
      <c r="F265" s="62">
        <v>0.76</v>
      </c>
      <c r="G265" s="43">
        <f>E265-F265</f>
        <v>2.2599999999999998</v>
      </c>
      <c r="H265" s="80"/>
    </row>
    <row r="266" spans="1:8">
      <c r="A266" s="73"/>
      <c r="B266" s="4"/>
      <c r="C266" s="58"/>
      <c r="D266" s="56"/>
      <c r="E266" s="56"/>
      <c r="F266" s="58"/>
      <c r="G266" s="23"/>
      <c r="H266" s="74"/>
    </row>
    <row r="267" spans="1:8" ht="67.5">
      <c r="A267" s="73" t="s">
        <v>8710</v>
      </c>
      <c r="B267" s="4" t="s">
        <v>6310</v>
      </c>
      <c r="C267" s="58" t="s">
        <v>6311</v>
      </c>
      <c r="D267" s="56" t="s">
        <v>294</v>
      </c>
      <c r="E267" s="56">
        <f>H270</f>
        <v>0.13800000000000001</v>
      </c>
      <c r="F267" s="58"/>
      <c r="G267" s="23"/>
      <c r="H267" s="74"/>
    </row>
    <row r="268" spans="1:8">
      <c r="A268" s="73"/>
      <c r="B268" s="4"/>
      <c r="C268" s="58"/>
      <c r="D268" s="56"/>
      <c r="E268" s="56"/>
      <c r="F268" s="58"/>
      <c r="G268" s="23"/>
      <c r="H268" s="74"/>
    </row>
    <row r="269" spans="1:8">
      <c r="A269" s="72"/>
      <c r="B269" s="60"/>
      <c r="C269" s="62"/>
      <c r="D269" s="43"/>
      <c r="E269" s="43" t="s">
        <v>9100</v>
      </c>
      <c r="F269" s="62" t="s">
        <v>9100</v>
      </c>
      <c r="G269" s="60" t="s">
        <v>9131</v>
      </c>
      <c r="H269" s="80" t="s">
        <v>9132</v>
      </c>
    </row>
    <row r="270" spans="1:8">
      <c r="A270" s="72"/>
      <c r="B270" s="60"/>
      <c r="C270" s="62" t="s">
        <v>9135</v>
      </c>
      <c r="D270" s="43" t="s">
        <v>294</v>
      </c>
      <c r="E270" s="43">
        <v>13.8</v>
      </c>
      <c r="F270" s="62">
        <v>0.2</v>
      </c>
      <c r="G270" s="60">
        <v>0.05</v>
      </c>
      <c r="H270" s="80">
        <f>E270*F270*G270</f>
        <v>0.13800000000000001</v>
      </c>
    </row>
    <row r="271" spans="1:8">
      <c r="A271" s="73"/>
      <c r="B271" s="4"/>
      <c r="C271" s="58"/>
      <c r="D271" s="56"/>
      <c r="E271" s="56"/>
      <c r="F271" s="58"/>
      <c r="G271" s="23"/>
      <c r="H271" s="74"/>
    </row>
    <row r="272" spans="1:8" ht="33.75">
      <c r="A272" s="73" t="s">
        <v>8710</v>
      </c>
      <c r="B272" s="4" t="s">
        <v>869</v>
      </c>
      <c r="C272" s="58" t="s">
        <v>870</v>
      </c>
      <c r="D272" s="56" t="s">
        <v>47</v>
      </c>
      <c r="E272" s="56">
        <v>9.94</v>
      </c>
      <c r="F272" s="58"/>
      <c r="G272" s="23"/>
      <c r="H272" s="74"/>
    </row>
    <row r="273" spans="1:8">
      <c r="A273" s="73"/>
      <c r="B273" s="4"/>
      <c r="C273" s="58"/>
      <c r="D273" s="56"/>
      <c r="E273" s="56"/>
      <c r="F273" s="58"/>
      <c r="G273" s="23"/>
      <c r="H273" s="74"/>
    </row>
    <row r="274" spans="1:8" ht="22.5">
      <c r="A274" s="72"/>
      <c r="B274" s="60"/>
      <c r="C274" s="62"/>
      <c r="D274" s="43"/>
      <c r="E274" s="43" t="s">
        <v>9136</v>
      </c>
      <c r="F274" s="62" t="s">
        <v>9137</v>
      </c>
      <c r="G274" s="60" t="s">
        <v>9138</v>
      </c>
      <c r="H274" s="80"/>
    </row>
    <row r="275" spans="1:8">
      <c r="A275" s="72"/>
      <c r="B275" s="60"/>
      <c r="C275" s="62" t="s">
        <v>9139</v>
      </c>
      <c r="D275" s="43" t="s">
        <v>47</v>
      </c>
      <c r="E275" s="43">
        <f>E280</f>
        <v>0.83</v>
      </c>
      <c r="F275" s="62">
        <v>12</v>
      </c>
      <c r="G275" s="43">
        <v>9.94</v>
      </c>
      <c r="H275" s="80"/>
    </row>
    <row r="276" spans="1:8">
      <c r="A276" s="73"/>
      <c r="B276" s="4"/>
      <c r="C276" s="58"/>
      <c r="D276" s="56"/>
      <c r="E276" s="56"/>
      <c r="F276" s="58"/>
      <c r="G276" s="23"/>
      <c r="H276" s="74"/>
    </row>
    <row r="277" spans="1:8" ht="45">
      <c r="A277" s="73" t="s">
        <v>8710</v>
      </c>
      <c r="B277" s="4">
        <v>92791</v>
      </c>
      <c r="C277" s="58" t="s">
        <v>1050</v>
      </c>
      <c r="D277" s="56" t="s">
        <v>36</v>
      </c>
      <c r="E277" s="56">
        <v>16.559999999999999</v>
      </c>
      <c r="F277" s="58"/>
      <c r="G277" s="23"/>
      <c r="H277" s="74"/>
    </row>
    <row r="278" spans="1:8">
      <c r="A278" s="73"/>
      <c r="B278" s="4"/>
      <c r="C278" s="58"/>
      <c r="D278" s="56"/>
      <c r="E278" s="56"/>
      <c r="F278" s="58"/>
      <c r="G278" s="23"/>
      <c r="H278" s="74"/>
    </row>
    <row r="279" spans="1:8" ht="22.5">
      <c r="A279" s="72"/>
      <c r="B279" s="60"/>
      <c r="C279" s="62"/>
      <c r="D279" s="43"/>
      <c r="E279" s="43" t="s">
        <v>9136</v>
      </c>
      <c r="F279" s="62" t="s">
        <v>9137</v>
      </c>
      <c r="G279" s="60" t="s">
        <v>9140</v>
      </c>
      <c r="H279" s="80"/>
    </row>
    <row r="280" spans="1:8">
      <c r="A280" s="72"/>
      <c r="B280" s="60"/>
      <c r="C280" s="62" t="s">
        <v>9141</v>
      </c>
      <c r="D280" s="43" t="s">
        <v>47</v>
      </c>
      <c r="E280" s="43">
        <v>0.83</v>
      </c>
      <c r="F280" s="62">
        <v>20</v>
      </c>
      <c r="G280" s="43">
        <v>16.559999999999999</v>
      </c>
      <c r="H280" s="80"/>
    </row>
    <row r="281" spans="1:8">
      <c r="A281" s="73"/>
      <c r="B281" s="4"/>
      <c r="C281" s="58"/>
      <c r="D281" s="56"/>
      <c r="E281" s="56"/>
      <c r="F281" s="58"/>
      <c r="G281" s="23"/>
      <c r="H281" s="74"/>
    </row>
    <row r="282" spans="1:8" ht="45">
      <c r="A282" s="73" t="s">
        <v>8710</v>
      </c>
      <c r="B282" s="4" t="s">
        <v>1125</v>
      </c>
      <c r="C282" s="58" t="s">
        <v>1126</v>
      </c>
      <c r="D282" s="56" t="s">
        <v>36</v>
      </c>
      <c r="E282" s="56">
        <f>E292*30</f>
        <v>24.840000000000003</v>
      </c>
      <c r="F282" s="58"/>
      <c r="G282" s="23"/>
      <c r="H282" s="74"/>
    </row>
    <row r="283" spans="1:8">
      <c r="A283" s="73"/>
      <c r="B283" s="4"/>
      <c r="C283" s="58"/>
      <c r="D283" s="56"/>
      <c r="E283" s="56"/>
      <c r="F283" s="58"/>
      <c r="G283" s="23"/>
      <c r="H283" s="74"/>
    </row>
    <row r="284" spans="1:8" ht="22.5">
      <c r="A284" s="72"/>
      <c r="B284" s="60"/>
      <c r="C284" s="62"/>
      <c r="D284" s="43"/>
      <c r="E284" s="43" t="s">
        <v>9136</v>
      </c>
      <c r="F284" s="62" t="s">
        <v>9137</v>
      </c>
      <c r="G284" s="60" t="s">
        <v>9140</v>
      </c>
      <c r="H284" s="80"/>
    </row>
    <row r="285" spans="1:8">
      <c r="A285" s="72"/>
      <c r="B285" s="60"/>
      <c r="C285" s="62" t="s">
        <v>9142</v>
      </c>
      <c r="D285" s="43" t="s">
        <v>47</v>
      </c>
      <c r="E285" s="43">
        <f>E292</f>
        <v>0.82800000000000007</v>
      </c>
      <c r="F285" s="62">
        <v>30</v>
      </c>
      <c r="G285" s="43">
        <f>E285*F285</f>
        <v>24.840000000000003</v>
      </c>
      <c r="H285" s="80"/>
    </row>
    <row r="286" spans="1:8">
      <c r="A286" s="73"/>
      <c r="B286" s="4"/>
      <c r="C286" s="58"/>
      <c r="D286" s="56"/>
      <c r="E286" s="56"/>
      <c r="F286" s="58"/>
      <c r="G286" s="23"/>
      <c r="H286" s="74"/>
    </row>
    <row r="287" spans="1:8" ht="45">
      <c r="A287" s="73" t="s">
        <v>8710</v>
      </c>
      <c r="B287" s="4" t="s">
        <v>1120</v>
      </c>
      <c r="C287" s="58" t="s">
        <v>1121</v>
      </c>
      <c r="D287" s="56" t="s">
        <v>36</v>
      </c>
      <c r="E287" s="56">
        <f>G290</f>
        <v>41.400000000000006</v>
      </c>
      <c r="F287" s="58"/>
      <c r="G287" s="23"/>
      <c r="H287" s="74"/>
    </row>
    <row r="288" spans="1:8">
      <c r="A288" s="73"/>
      <c r="B288" s="4"/>
      <c r="C288" s="58"/>
      <c r="D288" s="56"/>
      <c r="E288" s="56"/>
      <c r="F288" s="58"/>
      <c r="G288" s="23"/>
      <c r="H288" s="74"/>
    </row>
    <row r="289" spans="1:8" ht="22.5">
      <c r="A289" s="72"/>
      <c r="B289" s="60"/>
      <c r="C289" s="62"/>
      <c r="D289" s="43"/>
      <c r="E289" s="43" t="s">
        <v>9136</v>
      </c>
      <c r="F289" s="62" t="s">
        <v>9137</v>
      </c>
      <c r="G289" s="60" t="s">
        <v>9140</v>
      </c>
      <c r="H289" s="80"/>
    </row>
    <row r="290" spans="1:8">
      <c r="A290" s="72"/>
      <c r="B290" s="60"/>
      <c r="C290" s="62" t="s">
        <v>9142</v>
      </c>
      <c r="D290" s="43" t="s">
        <v>47</v>
      </c>
      <c r="E290" s="43">
        <f>H295</f>
        <v>0.82800000000000007</v>
      </c>
      <c r="F290" s="62">
        <v>50</v>
      </c>
      <c r="G290" s="43">
        <f>E290*F290</f>
        <v>41.400000000000006</v>
      </c>
      <c r="H290" s="80"/>
    </row>
    <row r="291" spans="1:8">
      <c r="A291" s="73"/>
      <c r="B291" s="4"/>
      <c r="C291" s="58"/>
      <c r="D291" s="56"/>
      <c r="E291" s="56"/>
      <c r="F291" s="58"/>
      <c r="G291" s="23"/>
      <c r="H291" s="74"/>
    </row>
    <row r="292" spans="1:8" ht="45">
      <c r="A292" s="73" t="s">
        <v>8710</v>
      </c>
      <c r="B292" s="4">
        <v>96556</v>
      </c>
      <c r="C292" s="58" t="s">
        <v>1155</v>
      </c>
      <c r="D292" s="56" t="s">
        <v>294</v>
      </c>
      <c r="E292" s="56">
        <f>H295</f>
        <v>0.82800000000000007</v>
      </c>
      <c r="F292" s="58"/>
      <c r="G292" s="23"/>
      <c r="H292" s="74"/>
    </row>
    <row r="293" spans="1:8">
      <c r="A293" s="73"/>
      <c r="B293" s="4"/>
      <c r="C293" s="58"/>
      <c r="D293" s="56"/>
      <c r="E293" s="56"/>
      <c r="F293" s="58"/>
      <c r="G293" s="23"/>
      <c r="H293" s="74"/>
    </row>
    <row r="294" spans="1:8">
      <c r="A294" s="72"/>
      <c r="B294" s="60"/>
      <c r="C294" s="62"/>
      <c r="D294" s="43"/>
      <c r="E294" s="43" t="s">
        <v>9100</v>
      </c>
      <c r="F294" s="62" t="s">
        <v>9100</v>
      </c>
      <c r="G294" s="60" t="s">
        <v>9131</v>
      </c>
      <c r="H294" s="80" t="s">
        <v>9132</v>
      </c>
    </row>
    <row r="295" spans="1:8">
      <c r="A295" s="72"/>
      <c r="B295" s="60"/>
      <c r="C295" s="62" t="s">
        <v>9135</v>
      </c>
      <c r="D295" s="43" t="s">
        <v>294</v>
      </c>
      <c r="E295" s="43">
        <v>13.8</v>
      </c>
      <c r="F295" s="62">
        <v>0.2</v>
      </c>
      <c r="G295" s="60">
        <v>0.3</v>
      </c>
      <c r="H295" s="80">
        <f>E295*F295*G295</f>
        <v>0.82800000000000007</v>
      </c>
    </row>
    <row r="296" spans="1:8">
      <c r="A296" s="73"/>
      <c r="B296" s="4"/>
      <c r="C296" s="58"/>
      <c r="D296" s="56"/>
      <c r="E296" s="56"/>
      <c r="F296" s="58"/>
      <c r="G296" s="23"/>
      <c r="H296" s="74"/>
    </row>
    <row r="297" spans="1:8" ht="45">
      <c r="A297" s="73" t="s">
        <v>8710</v>
      </c>
      <c r="B297" s="4" t="s">
        <v>864</v>
      </c>
      <c r="C297" s="58" t="s">
        <v>865</v>
      </c>
      <c r="D297" s="56" t="s">
        <v>294</v>
      </c>
      <c r="E297" s="56">
        <f>G300</f>
        <v>0.82040000000000013</v>
      </c>
      <c r="F297" s="58"/>
      <c r="G297" s="23"/>
      <c r="H297" s="74"/>
    </row>
    <row r="298" spans="1:8">
      <c r="A298" s="73"/>
      <c r="B298" s="4"/>
      <c r="C298" s="58"/>
      <c r="D298" s="56"/>
      <c r="E298" s="56"/>
      <c r="F298" s="58"/>
      <c r="G298" s="23"/>
      <c r="H298" s="74"/>
    </row>
    <row r="299" spans="1:8" ht="22.5">
      <c r="A299" s="72"/>
      <c r="B299" s="60"/>
      <c r="C299" s="62"/>
      <c r="D299" s="43"/>
      <c r="E299" s="43" t="s">
        <v>9152</v>
      </c>
      <c r="F299" s="60" t="s">
        <v>9131</v>
      </c>
      <c r="G299" s="269" t="s">
        <v>9132</v>
      </c>
      <c r="H299" s="80"/>
    </row>
    <row r="300" spans="1:8">
      <c r="A300" s="72"/>
      <c r="B300" s="60"/>
      <c r="C300" s="62" t="s">
        <v>9135</v>
      </c>
      <c r="D300" s="43" t="s">
        <v>294</v>
      </c>
      <c r="E300" s="43">
        <v>11.72</v>
      </c>
      <c r="F300" s="60">
        <v>7.0000000000000007E-2</v>
      </c>
      <c r="G300" s="269">
        <f>E300*F300</f>
        <v>0.82040000000000013</v>
      </c>
      <c r="H300" s="80"/>
    </row>
    <row r="301" spans="1:8">
      <c r="A301" s="72"/>
      <c r="B301" s="60"/>
      <c r="C301" s="62"/>
      <c r="D301" s="43"/>
      <c r="E301" s="43"/>
      <c r="F301" s="62"/>
      <c r="G301" s="60"/>
      <c r="H301" s="80"/>
    </row>
    <row r="302" spans="1:8">
      <c r="A302" s="73"/>
      <c r="B302" s="4"/>
      <c r="C302" s="58"/>
      <c r="D302" s="56"/>
      <c r="E302" s="56"/>
      <c r="F302" s="58"/>
      <c r="G302" s="23"/>
      <c r="H302" s="74"/>
    </row>
    <row r="303" spans="1:8">
      <c r="A303" s="73" t="s">
        <v>8710</v>
      </c>
      <c r="B303" s="4"/>
      <c r="C303" s="59" t="s">
        <v>8656</v>
      </c>
      <c r="D303" s="56"/>
      <c r="E303" s="56"/>
      <c r="F303" s="58"/>
      <c r="G303" s="23"/>
      <c r="H303" s="74"/>
    </row>
    <row r="304" spans="1:8">
      <c r="A304" s="73" t="s">
        <v>8710</v>
      </c>
      <c r="B304" s="4"/>
      <c r="C304" s="59" t="s">
        <v>8670</v>
      </c>
      <c r="D304" s="56"/>
      <c r="E304" s="56"/>
      <c r="F304" s="58"/>
      <c r="G304" s="23"/>
      <c r="H304" s="74"/>
    </row>
    <row r="305" spans="1:8" ht="33.75">
      <c r="A305" s="73"/>
      <c r="B305" s="4" t="s">
        <v>1071</v>
      </c>
      <c r="C305" s="58" t="s">
        <v>1072</v>
      </c>
      <c r="D305" s="56" t="s">
        <v>36</v>
      </c>
      <c r="E305" s="56">
        <f>G308</f>
        <v>13.200000000000001</v>
      </c>
      <c r="F305" s="58"/>
      <c r="G305" s="23"/>
      <c r="H305" s="74"/>
    </row>
    <row r="306" spans="1:8">
      <c r="A306" s="73"/>
      <c r="B306" s="4"/>
      <c r="C306" s="58"/>
      <c r="D306" s="56"/>
      <c r="E306" s="56"/>
      <c r="F306" s="58"/>
      <c r="G306" s="23"/>
      <c r="H306" s="74"/>
    </row>
    <row r="307" spans="1:8" ht="22.5">
      <c r="A307" s="72"/>
      <c r="B307" s="60"/>
      <c r="C307" s="62"/>
      <c r="D307" s="43"/>
      <c r="E307" s="43" t="s">
        <v>9136</v>
      </c>
      <c r="F307" s="62" t="s">
        <v>9137</v>
      </c>
      <c r="G307" s="60" t="s">
        <v>9140</v>
      </c>
      <c r="H307" s="80"/>
    </row>
    <row r="308" spans="1:8">
      <c r="A308" s="72"/>
      <c r="B308" s="60"/>
      <c r="C308" s="62" t="s">
        <v>9142</v>
      </c>
      <c r="D308" s="43" t="s">
        <v>47</v>
      </c>
      <c r="E308" s="43">
        <v>0.66</v>
      </c>
      <c r="F308" s="62">
        <v>20</v>
      </c>
      <c r="G308" s="43">
        <f>E308*F308</f>
        <v>13.200000000000001</v>
      </c>
      <c r="H308" s="80"/>
    </row>
    <row r="309" spans="1:8">
      <c r="A309" s="73"/>
      <c r="B309" s="4"/>
      <c r="C309" s="58"/>
      <c r="D309" s="56"/>
      <c r="E309" s="56"/>
      <c r="F309" s="58"/>
      <c r="G309" s="23"/>
      <c r="H309" s="74"/>
    </row>
    <row r="310" spans="1:8" ht="45">
      <c r="A310" s="73"/>
      <c r="B310" s="4" t="s">
        <v>1055</v>
      </c>
      <c r="C310" s="58" t="s">
        <v>1056</v>
      </c>
      <c r="D310" s="56" t="s">
        <v>36</v>
      </c>
      <c r="E310" s="56">
        <f>G313</f>
        <v>52.800000000000011</v>
      </c>
      <c r="F310" s="58"/>
      <c r="G310" s="23"/>
      <c r="H310" s="74"/>
    </row>
    <row r="311" spans="1:8">
      <c r="A311" s="73"/>
      <c r="B311" s="4"/>
      <c r="C311" s="58"/>
      <c r="D311" s="56"/>
      <c r="E311" s="56"/>
      <c r="F311" s="58"/>
      <c r="G311" s="23"/>
      <c r="H311" s="74"/>
    </row>
    <row r="312" spans="1:8" ht="22.5">
      <c r="A312" s="72"/>
      <c r="B312" s="60"/>
      <c r="C312" s="62"/>
      <c r="D312" s="43"/>
      <c r="E312" s="43" t="s">
        <v>9136</v>
      </c>
      <c r="F312" s="62" t="s">
        <v>9137</v>
      </c>
      <c r="G312" s="60" t="s">
        <v>9140</v>
      </c>
      <c r="H312" s="80"/>
    </row>
    <row r="313" spans="1:8">
      <c r="A313" s="72"/>
      <c r="B313" s="60"/>
      <c r="C313" s="62" t="s">
        <v>9142</v>
      </c>
      <c r="D313" s="43" t="s">
        <v>47</v>
      </c>
      <c r="E313" s="43">
        <f>E320</f>
        <v>0.66000000000000014</v>
      </c>
      <c r="F313" s="62">
        <v>80</v>
      </c>
      <c r="G313" s="43">
        <f>E313*F313</f>
        <v>52.800000000000011</v>
      </c>
      <c r="H313" s="80"/>
    </row>
    <row r="314" spans="1:8">
      <c r="A314" s="73"/>
      <c r="B314" s="4"/>
      <c r="C314" s="58"/>
      <c r="D314" s="56"/>
      <c r="E314" s="56"/>
      <c r="F314" s="58"/>
      <c r="G314" s="23"/>
      <c r="H314" s="74"/>
    </row>
    <row r="315" spans="1:8" ht="45">
      <c r="A315" s="73" t="s">
        <v>8710</v>
      </c>
      <c r="B315" s="4">
        <v>92265</v>
      </c>
      <c r="C315" s="58" t="s">
        <v>883</v>
      </c>
      <c r="D315" s="56" t="s">
        <v>47</v>
      </c>
      <c r="E315" s="56">
        <f>G318</f>
        <v>7.92</v>
      </c>
      <c r="F315" s="58"/>
      <c r="G315" s="23"/>
      <c r="H315" s="74"/>
    </row>
    <row r="316" spans="1:8">
      <c r="A316" s="73"/>
      <c r="B316" s="4"/>
      <c r="C316" s="58"/>
      <c r="D316" s="56"/>
      <c r="E316" s="56"/>
      <c r="F316" s="58"/>
      <c r="G316" s="23"/>
      <c r="H316" s="74"/>
    </row>
    <row r="317" spans="1:8" ht="22.5">
      <c r="A317" s="72"/>
      <c r="B317" s="60"/>
      <c r="C317" s="62"/>
      <c r="D317" s="43"/>
      <c r="E317" s="43" t="s">
        <v>9136</v>
      </c>
      <c r="F317" s="62" t="s">
        <v>9137</v>
      </c>
      <c r="G317" s="60" t="s">
        <v>9138</v>
      </c>
      <c r="H317" s="80"/>
    </row>
    <row r="318" spans="1:8">
      <c r="A318" s="72"/>
      <c r="B318" s="60"/>
      <c r="C318" s="62" t="s">
        <v>9139</v>
      </c>
      <c r="D318" s="43" t="s">
        <v>47</v>
      </c>
      <c r="E318" s="43">
        <v>0.66</v>
      </c>
      <c r="F318" s="62">
        <v>12</v>
      </c>
      <c r="G318" s="43">
        <f>E318*F318</f>
        <v>7.92</v>
      </c>
      <c r="H318" s="80"/>
    </row>
    <row r="319" spans="1:8">
      <c r="A319" s="73"/>
      <c r="B319" s="4"/>
      <c r="C319" s="58"/>
      <c r="D319" s="56"/>
      <c r="E319" s="56"/>
      <c r="F319" s="58"/>
      <c r="G319" s="23"/>
      <c r="H319" s="74"/>
    </row>
    <row r="320" spans="1:8" ht="45">
      <c r="A320" s="73" t="s">
        <v>8710</v>
      </c>
      <c r="B320" s="4" t="s">
        <v>1146</v>
      </c>
      <c r="C320" s="58" t="s">
        <v>1147</v>
      </c>
      <c r="D320" s="56" t="s">
        <v>294</v>
      </c>
      <c r="E320" s="56">
        <f>H325</f>
        <v>0.66000000000000014</v>
      </c>
      <c r="F320" s="58"/>
      <c r="G320" s="23"/>
      <c r="H320" s="74"/>
    </row>
    <row r="321" spans="1:8">
      <c r="A321" s="73"/>
      <c r="B321" s="4"/>
      <c r="C321" s="58"/>
      <c r="D321" s="56"/>
      <c r="E321" s="56"/>
      <c r="F321" s="58"/>
      <c r="G321" s="23"/>
      <c r="H321" s="74"/>
    </row>
    <row r="322" spans="1:8">
      <c r="A322" s="72"/>
      <c r="B322" s="60"/>
      <c r="C322" s="62"/>
      <c r="D322" s="43"/>
      <c r="E322" s="43" t="s">
        <v>9100</v>
      </c>
      <c r="F322" s="62" t="s">
        <v>9100</v>
      </c>
      <c r="G322" s="60" t="s">
        <v>9131</v>
      </c>
      <c r="H322" s="80" t="s">
        <v>9132</v>
      </c>
    </row>
    <row r="323" spans="1:8">
      <c r="A323" s="72"/>
      <c r="B323" s="60"/>
      <c r="C323" s="62" t="s">
        <v>9153</v>
      </c>
      <c r="D323" s="43" t="s">
        <v>294</v>
      </c>
      <c r="E323" s="43">
        <v>0.2</v>
      </c>
      <c r="F323" s="62">
        <v>0.2</v>
      </c>
      <c r="G323" s="43">
        <v>8.4</v>
      </c>
      <c r="H323" s="80">
        <f>E323*F323*G323</f>
        <v>0.33600000000000008</v>
      </c>
    </row>
    <row r="324" spans="1:8">
      <c r="A324" s="72"/>
      <c r="B324" s="60"/>
      <c r="C324" s="62"/>
      <c r="D324" s="43" t="s">
        <v>294</v>
      </c>
      <c r="E324" s="43">
        <v>10.8</v>
      </c>
      <c r="F324" s="62">
        <v>0.2</v>
      </c>
      <c r="G324" s="60">
        <v>0.15</v>
      </c>
      <c r="H324" s="80">
        <f>E324*F324*G324</f>
        <v>0.32400000000000001</v>
      </c>
    </row>
    <row r="325" spans="1:8">
      <c r="A325" s="72"/>
      <c r="B325" s="60"/>
      <c r="C325" s="62" t="s">
        <v>8638</v>
      </c>
      <c r="D325" s="43"/>
      <c r="E325" s="43"/>
      <c r="F325" s="62"/>
      <c r="G325" s="60"/>
      <c r="H325" s="80">
        <f>H323+H324</f>
        <v>0.66000000000000014</v>
      </c>
    </row>
    <row r="326" spans="1:8">
      <c r="A326" s="73"/>
      <c r="B326" s="4"/>
      <c r="C326" s="58"/>
      <c r="D326" s="56"/>
      <c r="E326" s="56"/>
      <c r="F326" s="58"/>
      <c r="G326" s="23"/>
      <c r="H326" s="74"/>
    </row>
    <row r="327" spans="1:8" ht="67.5">
      <c r="A327" s="73" t="s">
        <v>8710</v>
      </c>
      <c r="B327" s="4" t="s">
        <v>1158</v>
      </c>
      <c r="C327" s="58" t="s">
        <v>1159</v>
      </c>
      <c r="D327" s="56" t="s">
        <v>47</v>
      </c>
      <c r="E327" s="56">
        <f>E329</f>
        <v>11.72</v>
      </c>
      <c r="F327" s="58"/>
      <c r="G327" s="23"/>
      <c r="H327" s="74"/>
    </row>
    <row r="328" spans="1:8">
      <c r="A328" s="73"/>
      <c r="B328" s="4"/>
      <c r="C328" s="58"/>
      <c r="D328" s="56"/>
      <c r="E328" s="56"/>
      <c r="F328" s="58"/>
      <c r="G328" s="23"/>
      <c r="H328" s="74"/>
    </row>
    <row r="329" spans="1:8">
      <c r="A329" s="72"/>
      <c r="B329" s="60"/>
      <c r="C329" s="62" t="s">
        <v>9154</v>
      </c>
      <c r="D329" s="43" t="s">
        <v>47</v>
      </c>
      <c r="E329" s="43">
        <v>11.72</v>
      </c>
      <c r="F329" s="62"/>
      <c r="G329" s="60"/>
      <c r="H329" s="80"/>
    </row>
    <row r="330" spans="1:8">
      <c r="A330" s="73"/>
      <c r="B330" s="4"/>
      <c r="C330" s="58"/>
      <c r="D330" s="56"/>
      <c r="E330" s="56"/>
      <c r="F330" s="58"/>
      <c r="G330" s="23"/>
      <c r="H330" s="74"/>
    </row>
    <row r="331" spans="1:8">
      <c r="A331" s="73" t="s">
        <v>8710</v>
      </c>
      <c r="B331" s="4"/>
      <c r="C331" s="59" t="s">
        <v>8663</v>
      </c>
      <c r="D331" s="56"/>
      <c r="E331" s="56"/>
      <c r="F331" s="58"/>
      <c r="G331" s="23"/>
      <c r="H331" s="74"/>
    </row>
    <row r="332" spans="1:8" ht="56.25">
      <c r="A332" s="73" t="s">
        <v>8710</v>
      </c>
      <c r="B332" s="23" t="s">
        <v>9017</v>
      </c>
      <c r="C332" s="58" t="s">
        <v>8661</v>
      </c>
      <c r="D332" s="56" t="s">
        <v>1</v>
      </c>
      <c r="E332" s="56">
        <v>20</v>
      </c>
      <c r="F332" s="58"/>
      <c r="G332" s="23"/>
      <c r="H332" s="74"/>
    </row>
    <row r="333" spans="1:8">
      <c r="A333" s="73"/>
      <c r="B333" s="23"/>
      <c r="C333" s="58"/>
      <c r="D333" s="56"/>
      <c r="E333" s="56"/>
      <c r="F333" s="58"/>
      <c r="G333" s="23"/>
      <c r="H333" s="74"/>
    </row>
    <row r="334" spans="1:8">
      <c r="A334" s="72"/>
      <c r="B334" s="60"/>
      <c r="C334" s="62" t="s">
        <v>9155</v>
      </c>
      <c r="D334" s="43"/>
      <c r="E334" s="43"/>
      <c r="F334" s="62"/>
      <c r="G334" s="60"/>
      <c r="H334" s="80"/>
    </row>
    <row r="335" spans="1:8">
      <c r="A335" s="73"/>
      <c r="B335" s="23"/>
      <c r="C335" s="58"/>
      <c r="D335" s="56"/>
      <c r="E335" s="56"/>
      <c r="F335" s="58"/>
      <c r="G335" s="23"/>
      <c r="H335" s="74"/>
    </row>
    <row r="336" spans="1:8">
      <c r="A336" s="73"/>
      <c r="B336" s="23"/>
      <c r="C336" s="58"/>
      <c r="D336" s="56"/>
      <c r="E336" s="56"/>
      <c r="F336" s="58"/>
      <c r="G336" s="23"/>
      <c r="H336" s="74"/>
    </row>
    <row r="337" spans="1:14" ht="56.25">
      <c r="A337" s="73"/>
      <c r="B337" s="23" t="s">
        <v>9018</v>
      </c>
      <c r="C337" s="58" t="s">
        <v>8703</v>
      </c>
      <c r="D337" s="56" t="s">
        <v>1</v>
      </c>
      <c r="E337" s="56">
        <v>20</v>
      </c>
      <c r="F337" s="56"/>
      <c r="G337" s="56"/>
      <c r="H337" s="74"/>
      <c r="L337" s="48"/>
    </row>
    <row r="338" spans="1:14">
      <c r="A338" s="73"/>
      <c r="B338" s="23"/>
      <c r="C338" s="58"/>
      <c r="D338" s="56"/>
      <c r="E338" s="56"/>
      <c r="F338" s="56"/>
      <c r="G338" s="56"/>
      <c r="H338" s="74"/>
      <c r="L338" s="48"/>
    </row>
    <row r="339" spans="1:14">
      <c r="A339" s="72"/>
      <c r="B339" s="60"/>
      <c r="C339" s="62" t="s">
        <v>9155</v>
      </c>
      <c r="D339" s="43"/>
      <c r="E339" s="43"/>
      <c r="F339" s="43"/>
      <c r="G339" s="43"/>
      <c r="H339" s="80"/>
      <c r="L339" s="48"/>
    </row>
    <row r="340" spans="1:14">
      <c r="A340" s="73"/>
      <c r="B340" s="23"/>
      <c r="C340" s="58"/>
      <c r="D340" s="56"/>
      <c r="E340" s="56"/>
      <c r="F340" s="56"/>
      <c r="G340" s="56"/>
      <c r="H340" s="74"/>
      <c r="L340" s="48"/>
    </row>
    <row r="341" spans="1:14" ht="22.5">
      <c r="A341" s="73" t="s">
        <v>8745</v>
      </c>
      <c r="B341" s="81">
        <v>171075</v>
      </c>
      <c r="C341" s="82" t="s">
        <v>8713</v>
      </c>
      <c r="D341" s="83" t="s">
        <v>13</v>
      </c>
      <c r="E341" s="87">
        <v>15</v>
      </c>
      <c r="F341" s="87"/>
      <c r="G341" s="23"/>
      <c r="H341" s="74"/>
      <c r="I341" s="48"/>
      <c r="L341" s="48"/>
    </row>
    <row r="342" spans="1:14">
      <c r="A342" s="73"/>
      <c r="B342" s="81"/>
      <c r="C342" s="82"/>
      <c r="D342" s="83"/>
      <c r="E342" s="87"/>
      <c r="F342" s="87"/>
      <c r="G342" s="23"/>
      <c r="H342" s="74"/>
      <c r="I342" s="48"/>
      <c r="L342" s="48"/>
    </row>
    <row r="343" spans="1:14">
      <c r="A343" s="72"/>
      <c r="B343" s="270"/>
      <c r="C343" s="271" t="s">
        <v>9156</v>
      </c>
      <c r="D343" s="263"/>
      <c r="E343" s="272"/>
      <c r="F343" s="272"/>
      <c r="G343" s="60"/>
      <c r="H343" s="80"/>
      <c r="I343" s="48"/>
      <c r="L343" s="48"/>
    </row>
    <row r="344" spans="1:14">
      <c r="A344" s="73"/>
      <c r="B344" s="81"/>
      <c r="C344" s="82"/>
      <c r="D344" s="83"/>
      <c r="E344" s="87"/>
      <c r="F344" s="87"/>
      <c r="G344" s="23"/>
      <c r="H344" s="74"/>
      <c r="I344" s="48"/>
      <c r="L344" s="48"/>
    </row>
    <row r="345" spans="1:14" s="48" customFormat="1" ht="22.5">
      <c r="A345" s="73" t="s">
        <v>8745</v>
      </c>
      <c r="B345" s="81">
        <v>171076</v>
      </c>
      <c r="C345" s="82" t="s">
        <v>8714</v>
      </c>
      <c r="D345" s="83" t="s">
        <v>13</v>
      </c>
      <c r="E345" s="87">
        <v>15</v>
      </c>
      <c r="F345" s="87"/>
      <c r="G345" s="23"/>
      <c r="H345" s="74"/>
    </row>
    <row r="346" spans="1:14" s="48" customFormat="1">
      <c r="A346" s="73"/>
      <c r="B346" s="81"/>
      <c r="C346" s="82"/>
      <c r="D346" s="83"/>
      <c r="E346" s="87"/>
      <c r="F346" s="87"/>
      <c r="G346" s="23"/>
      <c r="H346" s="74"/>
    </row>
    <row r="347" spans="1:14" s="48" customFormat="1">
      <c r="A347" s="72"/>
      <c r="B347" s="270"/>
      <c r="C347" s="271" t="s">
        <v>9157</v>
      </c>
      <c r="D347" s="263"/>
      <c r="E347" s="272"/>
      <c r="F347" s="272"/>
      <c r="G347" s="60"/>
      <c r="H347" s="80"/>
    </row>
    <row r="348" spans="1:14" s="48" customFormat="1">
      <c r="A348" s="73"/>
      <c r="B348" s="81"/>
      <c r="C348" s="82"/>
      <c r="D348" s="83"/>
      <c r="E348" s="87"/>
      <c r="F348" s="87"/>
      <c r="G348" s="23"/>
      <c r="H348" s="74"/>
    </row>
    <row r="349" spans="1:14" ht="56.25">
      <c r="A349" s="73" t="s">
        <v>9158</v>
      </c>
      <c r="B349" s="23" t="s">
        <v>8678</v>
      </c>
      <c r="C349" s="58" t="s">
        <v>8748</v>
      </c>
      <c r="D349" s="56" t="s">
        <v>8702</v>
      </c>
      <c r="E349" s="56">
        <v>37</v>
      </c>
      <c r="F349" s="56"/>
      <c r="G349" s="58"/>
      <c r="H349" s="74"/>
      <c r="I349" s="273"/>
      <c r="J349" s="274"/>
      <c r="K349" s="274"/>
      <c r="L349" s="275"/>
      <c r="M349" s="274"/>
      <c r="N349" s="274"/>
    </row>
    <row r="350" spans="1:14">
      <c r="A350" s="73"/>
      <c r="B350" s="23"/>
      <c r="C350" s="58"/>
      <c r="D350" s="56"/>
      <c r="E350" s="56"/>
      <c r="F350" s="56"/>
      <c r="G350" s="58"/>
      <c r="H350" s="74"/>
      <c r="I350" s="276"/>
      <c r="J350" s="274"/>
      <c r="K350" s="274"/>
      <c r="L350" s="275"/>
      <c r="M350" s="274"/>
      <c r="N350" s="274"/>
    </row>
    <row r="351" spans="1:14">
      <c r="A351" s="72"/>
      <c r="B351" s="270"/>
      <c r="C351" s="271" t="s">
        <v>9159</v>
      </c>
      <c r="D351" s="263"/>
      <c r="E351" s="272"/>
      <c r="F351" s="272"/>
      <c r="G351" s="60"/>
      <c r="H351" s="80"/>
      <c r="I351" s="276"/>
      <c r="J351" s="274"/>
      <c r="K351" s="274"/>
      <c r="L351" s="275"/>
      <c r="M351" s="274"/>
      <c r="N351" s="274"/>
    </row>
    <row r="352" spans="1:14">
      <c r="A352" s="73"/>
      <c r="B352" s="23"/>
      <c r="C352" s="58"/>
      <c r="D352" s="56"/>
      <c r="E352" s="56"/>
      <c r="F352" s="56"/>
      <c r="G352" s="58"/>
      <c r="H352" s="74"/>
      <c r="I352" s="276"/>
      <c r="J352" s="274"/>
      <c r="K352" s="274"/>
      <c r="L352" s="275"/>
      <c r="M352" s="274"/>
      <c r="N352" s="274"/>
    </row>
    <row r="353" spans="1:12">
      <c r="A353" s="73" t="str">
        <f>A349</f>
        <v>SIUR-EDIF</v>
      </c>
      <c r="B353" s="23"/>
      <c r="C353" s="59" t="s">
        <v>8741</v>
      </c>
      <c r="D353" s="56"/>
      <c r="E353" s="56"/>
      <c r="F353" s="56"/>
      <c r="G353" s="58"/>
      <c r="H353" s="74"/>
      <c r="L353" s="48"/>
    </row>
    <row r="354" spans="1:12" ht="33.75">
      <c r="A354" s="73"/>
      <c r="B354" s="23" t="s">
        <v>8746</v>
      </c>
      <c r="C354" s="58" t="s">
        <v>8747</v>
      </c>
      <c r="D354" s="56" t="s">
        <v>8473</v>
      </c>
      <c r="E354" s="56">
        <v>1</v>
      </c>
      <c r="F354" s="58"/>
      <c r="G354" s="23"/>
      <c r="H354" s="74"/>
      <c r="L354" s="48"/>
    </row>
    <row r="355" spans="1:12">
      <c r="A355" s="73"/>
      <c r="B355" s="23"/>
      <c r="C355" s="58"/>
      <c r="D355" s="56"/>
      <c r="E355" s="56"/>
      <c r="F355" s="58"/>
      <c r="G355" s="23"/>
      <c r="H355" s="74"/>
      <c r="L355" s="48"/>
    </row>
    <row r="356" spans="1:12">
      <c r="A356" s="73"/>
      <c r="B356" s="23"/>
      <c r="C356" s="58"/>
      <c r="D356" s="56"/>
      <c r="E356" s="56"/>
      <c r="F356" s="58"/>
      <c r="G356" s="23"/>
      <c r="H356" s="74"/>
      <c r="L356" s="48"/>
    </row>
    <row r="357" spans="1:12">
      <c r="A357" s="72"/>
      <c r="B357" s="60"/>
      <c r="C357" s="62" t="s">
        <v>9160</v>
      </c>
      <c r="D357" s="43"/>
      <c r="E357" s="43"/>
      <c r="F357" s="62"/>
      <c r="G357" s="60"/>
      <c r="H357" s="80"/>
      <c r="L357" s="48"/>
    </row>
    <row r="358" spans="1:12">
      <c r="A358" s="73"/>
      <c r="B358" s="23"/>
      <c r="C358" s="58"/>
      <c r="D358" s="56"/>
      <c r="E358" s="56"/>
      <c r="F358" s="58"/>
      <c r="G358" s="23"/>
      <c r="H358" s="74"/>
      <c r="L358" s="48"/>
    </row>
    <row r="359" spans="1:12" ht="45">
      <c r="A359" s="73"/>
      <c r="B359" s="23" t="s">
        <v>1626</v>
      </c>
      <c r="C359" s="58" t="s">
        <v>1627</v>
      </c>
      <c r="D359" s="56" t="s">
        <v>13</v>
      </c>
      <c r="E359" s="56">
        <v>3</v>
      </c>
      <c r="F359" s="58"/>
      <c r="G359" s="23"/>
      <c r="H359" s="74"/>
      <c r="L359" s="48"/>
    </row>
    <row r="360" spans="1:12">
      <c r="A360" s="73"/>
      <c r="B360" s="23"/>
      <c r="C360" s="58"/>
      <c r="D360" s="56"/>
      <c r="E360" s="56"/>
      <c r="F360" s="58"/>
      <c r="G360" s="23"/>
      <c r="H360" s="74"/>
      <c r="L360" s="48"/>
    </row>
    <row r="361" spans="1:12">
      <c r="A361" s="72"/>
      <c r="B361" s="60"/>
      <c r="C361" s="62" t="s">
        <v>9161</v>
      </c>
      <c r="D361" s="43"/>
      <c r="E361" s="43"/>
      <c r="F361" s="62"/>
      <c r="G361" s="60"/>
      <c r="H361" s="80"/>
      <c r="L361" s="48"/>
    </row>
    <row r="362" spans="1:12">
      <c r="A362" s="72"/>
      <c r="B362" s="60"/>
      <c r="C362" s="62" t="s">
        <v>9162</v>
      </c>
      <c r="D362" s="43"/>
      <c r="E362" s="43"/>
      <c r="F362" s="62"/>
      <c r="G362" s="60"/>
      <c r="H362" s="80"/>
      <c r="L362" s="48"/>
    </row>
    <row r="363" spans="1:12">
      <c r="A363" s="73"/>
      <c r="B363" s="23"/>
      <c r="C363" s="58"/>
      <c r="D363" s="56"/>
      <c r="E363" s="56"/>
      <c r="F363" s="58"/>
      <c r="G363" s="23"/>
      <c r="H363" s="74"/>
      <c r="L363" s="48"/>
    </row>
    <row r="364" spans="1:12" ht="33.75">
      <c r="A364" s="73" t="s">
        <v>9163</v>
      </c>
      <c r="B364" s="23" t="s">
        <v>2034</v>
      </c>
      <c r="C364" s="58" t="s">
        <v>2035</v>
      </c>
      <c r="D364" s="56" t="s">
        <v>13</v>
      </c>
      <c r="E364" s="56">
        <v>1</v>
      </c>
      <c r="F364" s="58"/>
      <c r="G364" s="23"/>
      <c r="H364" s="74"/>
      <c r="L364" s="48"/>
    </row>
    <row r="365" spans="1:12">
      <c r="A365" s="73"/>
      <c r="B365" s="23"/>
      <c r="C365" s="58"/>
      <c r="D365" s="56"/>
      <c r="E365" s="56"/>
      <c r="F365" s="58"/>
      <c r="G365" s="23"/>
      <c r="H365" s="74"/>
      <c r="L365" s="48"/>
    </row>
    <row r="366" spans="1:12">
      <c r="A366" s="73"/>
      <c r="B366" s="23"/>
      <c r="C366" s="58"/>
      <c r="D366" s="56"/>
      <c r="E366" s="56"/>
      <c r="F366" s="58"/>
      <c r="G366" s="23"/>
      <c r="H366" s="74"/>
      <c r="L366" s="48"/>
    </row>
    <row r="367" spans="1:12">
      <c r="A367" s="72"/>
      <c r="B367" s="60"/>
      <c r="C367" s="62" t="s">
        <v>9164</v>
      </c>
      <c r="D367" s="43"/>
      <c r="E367" s="43"/>
      <c r="F367" s="62"/>
      <c r="G367" s="60"/>
      <c r="H367" s="80"/>
      <c r="L367" s="48"/>
    </row>
    <row r="368" spans="1:12">
      <c r="A368" s="73"/>
      <c r="B368" s="23"/>
      <c r="C368" s="58"/>
      <c r="D368" s="56"/>
      <c r="E368" s="56"/>
      <c r="F368" s="58"/>
      <c r="G368" s="23"/>
      <c r="H368" s="74"/>
      <c r="L368" s="48"/>
    </row>
    <row r="369" spans="1:12" ht="45" customHeight="1">
      <c r="A369" s="73" t="s">
        <v>9163</v>
      </c>
      <c r="B369" s="23" t="s">
        <v>1415</v>
      </c>
      <c r="C369" s="58" t="s">
        <v>1416</v>
      </c>
      <c r="D369" s="56" t="s">
        <v>1</v>
      </c>
      <c r="E369" s="56">
        <v>50</v>
      </c>
      <c r="F369" s="58"/>
      <c r="G369" s="23"/>
      <c r="H369" s="74"/>
      <c r="L369" s="48"/>
    </row>
    <row r="370" spans="1:12" ht="9.9499999999999993" customHeight="1">
      <c r="A370" s="73"/>
      <c r="B370" s="23"/>
      <c r="C370" s="58"/>
      <c r="D370" s="56"/>
      <c r="E370" s="56"/>
      <c r="F370" s="58"/>
      <c r="G370" s="23"/>
      <c r="H370" s="74"/>
      <c r="L370" s="48"/>
    </row>
    <row r="371" spans="1:12" ht="9.9499999999999993" customHeight="1">
      <c r="A371" s="73"/>
      <c r="B371" s="23"/>
      <c r="C371" s="58"/>
      <c r="D371" s="56"/>
      <c r="E371" s="56"/>
      <c r="F371" s="58"/>
      <c r="G371" s="23"/>
      <c r="H371" s="74"/>
      <c r="L371" s="48"/>
    </row>
    <row r="372" spans="1:12" ht="9.9499999999999993" customHeight="1">
      <c r="A372" s="72"/>
      <c r="B372" s="60"/>
      <c r="C372" s="62" t="s">
        <v>9165</v>
      </c>
      <c r="D372" s="43"/>
      <c r="E372" s="43"/>
      <c r="F372" s="62"/>
      <c r="G372" s="60"/>
      <c r="H372" s="80"/>
      <c r="L372" s="48"/>
    </row>
    <row r="373" spans="1:12" ht="9.9499999999999993" customHeight="1">
      <c r="A373" s="73"/>
      <c r="B373" s="23"/>
      <c r="C373" s="58"/>
      <c r="D373" s="56"/>
      <c r="E373" s="56"/>
      <c r="F373" s="58"/>
      <c r="G373" s="23"/>
      <c r="H373" s="74"/>
      <c r="L373" s="48"/>
    </row>
    <row r="374" spans="1:12" ht="56.25">
      <c r="A374" s="73" t="str">
        <f>A369</f>
        <v>COPS</v>
      </c>
      <c r="B374" s="23" t="s">
        <v>1430</v>
      </c>
      <c r="C374" s="58" t="s">
        <v>1431</v>
      </c>
      <c r="D374" s="56" t="s">
        <v>1</v>
      </c>
      <c r="E374" s="56">
        <v>100</v>
      </c>
      <c r="F374" s="58"/>
      <c r="G374" s="23"/>
      <c r="H374" s="74"/>
      <c r="L374" s="48"/>
    </row>
    <row r="375" spans="1:12">
      <c r="A375" s="73"/>
      <c r="B375" s="23"/>
      <c r="C375" s="58"/>
      <c r="D375" s="56"/>
      <c r="E375" s="56"/>
      <c r="F375" s="58"/>
      <c r="G375" s="23"/>
      <c r="H375" s="74"/>
      <c r="L375" s="48"/>
    </row>
    <row r="376" spans="1:12">
      <c r="A376" s="72"/>
      <c r="B376" s="60"/>
      <c r="C376" s="62" t="s">
        <v>9166</v>
      </c>
      <c r="D376" s="43"/>
      <c r="E376" s="43"/>
      <c r="F376" s="62"/>
      <c r="G376" s="60"/>
      <c r="H376" s="80"/>
      <c r="L376" s="48"/>
    </row>
    <row r="377" spans="1:12">
      <c r="A377" s="73"/>
      <c r="B377" s="23"/>
      <c r="C377" s="58"/>
      <c r="D377" s="56"/>
      <c r="E377" s="56"/>
      <c r="F377" s="58"/>
      <c r="G377" s="23"/>
      <c r="H377" s="74"/>
      <c r="L377" s="48"/>
    </row>
    <row r="378" spans="1:12">
      <c r="A378" s="73"/>
      <c r="B378" s="277">
        <v>5</v>
      </c>
      <c r="C378" s="59" t="s">
        <v>8648</v>
      </c>
      <c r="D378" s="56"/>
      <c r="E378" s="56"/>
      <c r="F378" s="58"/>
      <c r="G378" s="23"/>
      <c r="H378" s="74"/>
    </row>
    <row r="379" spans="1:12" ht="45">
      <c r="A379" s="73"/>
      <c r="B379" s="23" t="s">
        <v>270</v>
      </c>
      <c r="C379" s="58" t="s">
        <v>271</v>
      </c>
      <c r="D379" s="56" t="s">
        <v>47</v>
      </c>
      <c r="E379" s="56">
        <v>56.64</v>
      </c>
      <c r="F379" s="58"/>
      <c r="G379" s="23"/>
      <c r="H379" s="74"/>
    </row>
    <row r="380" spans="1:12">
      <c r="A380" s="73"/>
      <c r="B380" s="23"/>
      <c r="C380" s="58"/>
      <c r="D380" s="56"/>
      <c r="E380" s="56"/>
      <c r="F380" s="58"/>
      <c r="G380" s="23"/>
      <c r="H380" s="74"/>
    </row>
    <row r="381" spans="1:12" ht="22.5">
      <c r="A381" s="72"/>
      <c r="B381" s="60"/>
      <c r="C381" s="62" t="s">
        <v>9167</v>
      </c>
      <c r="D381" s="43" t="s">
        <v>47</v>
      </c>
      <c r="E381" s="43">
        <v>56.64</v>
      </c>
      <c r="F381" s="62"/>
      <c r="G381" s="60"/>
      <c r="H381" s="80"/>
    </row>
    <row r="382" spans="1:12">
      <c r="A382" s="73"/>
      <c r="B382" s="23"/>
      <c r="C382" s="58"/>
      <c r="D382" s="56"/>
      <c r="E382" s="56"/>
      <c r="F382" s="58"/>
      <c r="G382" s="23"/>
      <c r="H382" s="74"/>
    </row>
    <row r="383" spans="1:12" ht="56.25">
      <c r="A383" s="73"/>
      <c r="B383" s="23" t="s">
        <v>273</v>
      </c>
      <c r="C383" s="58" t="s">
        <v>274</v>
      </c>
      <c r="D383" s="56" t="s">
        <v>1</v>
      </c>
      <c r="E383" s="56">
        <f>6.3+7.2+7.5</f>
        <v>21</v>
      </c>
      <c r="F383" s="58"/>
      <c r="G383" s="23"/>
      <c r="H383" s="74"/>
    </row>
    <row r="384" spans="1:12">
      <c r="A384" s="73"/>
      <c r="B384" s="23"/>
      <c r="C384" s="58"/>
      <c r="D384" s="56"/>
      <c r="E384" s="56"/>
      <c r="F384" s="58"/>
      <c r="G384" s="23"/>
      <c r="H384" s="74"/>
    </row>
    <row r="385" spans="1:8">
      <c r="A385" s="72"/>
      <c r="B385" s="60"/>
      <c r="C385" s="62" t="s">
        <v>9168</v>
      </c>
      <c r="D385" s="43" t="s">
        <v>1</v>
      </c>
      <c r="E385" s="43">
        <v>21</v>
      </c>
      <c r="F385" s="62"/>
      <c r="G385" s="60"/>
      <c r="H385" s="80"/>
    </row>
    <row r="386" spans="1:8">
      <c r="A386" s="73"/>
      <c r="B386" s="23"/>
      <c r="C386" s="58"/>
      <c r="D386" s="56"/>
      <c r="E386" s="56"/>
      <c r="F386" s="58"/>
      <c r="G386" s="23"/>
      <c r="H386" s="74"/>
    </row>
    <row r="387" spans="1:8" ht="45">
      <c r="A387" s="73" t="s">
        <v>8710</v>
      </c>
      <c r="B387" s="23" t="s">
        <v>276</v>
      </c>
      <c r="C387" s="58" t="s">
        <v>277</v>
      </c>
      <c r="D387" s="56" t="s">
        <v>1</v>
      </c>
      <c r="E387" s="56">
        <v>11</v>
      </c>
      <c r="F387" s="58"/>
      <c r="G387" s="23"/>
      <c r="H387" s="74"/>
    </row>
    <row r="388" spans="1:8">
      <c r="A388" s="73"/>
      <c r="B388" s="23"/>
      <c r="C388" s="58"/>
      <c r="D388" s="56"/>
      <c r="E388" s="56"/>
      <c r="F388" s="58"/>
      <c r="G388" s="23"/>
      <c r="H388" s="74"/>
    </row>
    <row r="389" spans="1:8">
      <c r="A389" s="72"/>
      <c r="B389" s="60"/>
      <c r="C389" s="62" t="s">
        <v>9168</v>
      </c>
      <c r="D389" s="43" t="s">
        <v>1</v>
      </c>
      <c r="E389" s="43">
        <v>11</v>
      </c>
      <c r="F389" s="62"/>
      <c r="G389" s="60"/>
      <c r="H389" s="80"/>
    </row>
    <row r="390" spans="1:8">
      <c r="A390" s="73"/>
      <c r="B390" s="23"/>
      <c r="C390" s="58"/>
      <c r="D390" s="56"/>
      <c r="E390" s="56"/>
      <c r="F390" s="58"/>
      <c r="G390" s="23"/>
      <c r="H390" s="74"/>
    </row>
    <row r="391" spans="1:8" ht="22.5">
      <c r="A391" s="73" t="s">
        <v>8710</v>
      </c>
      <c r="B391" s="23" t="s">
        <v>282</v>
      </c>
      <c r="C391" s="58" t="s">
        <v>283</v>
      </c>
      <c r="D391" s="56" t="s">
        <v>36</v>
      </c>
      <c r="E391" s="56">
        <f>G393</f>
        <v>679.68000000000006</v>
      </c>
      <c r="F391" s="58"/>
      <c r="G391" s="23"/>
      <c r="H391" s="74"/>
    </row>
    <row r="392" spans="1:8">
      <c r="A392" s="73"/>
      <c r="B392" s="23"/>
      <c r="C392" s="58"/>
      <c r="D392" s="56"/>
      <c r="E392" s="56"/>
      <c r="F392" s="58"/>
      <c r="G392" s="23"/>
      <c r="H392" s="74"/>
    </row>
    <row r="393" spans="1:8">
      <c r="A393" s="72"/>
      <c r="B393" s="60"/>
      <c r="C393" s="62" t="s">
        <v>9169</v>
      </c>
      <c r="D393" s="43" t="s">
        <v>36</v>
      </c>
      <c r="E393" s="43">
        <v>12</v>
      </c>
      <c r="F393" s="62">
        <f>E379</f>
        <v>56.64</v>
      </c>
      <c r="G393" s="60">
        <f>E393*F393</f>
        <v>679.68000000000006</v>
      </c>
      <c r="H393" s="80"/>
    </row>
    <row r="394" spans="1:8">
      <c r="A394" s="73"/>
      <c r="B394" s="23"/>
      <c r="C394" s="58"/>
      <c r="D394" s="56"/>
      <c r="E394" s="56"/>
      <c r="F394" s="58"/>
      <c r="G394" s="23"/>
      <c r="H394" s="74"/>
    </row>
    <row r="395" spans="1:8" ht="45">
      <c r="A395" s="73" t="s">
        <v>8710</v>
      </c>
      <c r="B395" s="23" t="s">
        <v>2629</v>
      </c>
      <c r="C395" s="58" t="s">
        <v>2630</v>
      </c>
      <c r="D395" s="56" t="s">
        <v>1</v>
      </c>
      <c r="E395" s="56">
        <v>6</v>
      </c>
      <c r="F395" s="58"/>
      <c r="G395" s="23"/>
      <c r="H395" s="74"/>
    </row>
    <row r="396" spans="1:8">
      <c r="A396" s="73"/>
      <c r="B396" s="23"/>
      <c r="C396" s="58"/>
      <c r="D396" s="56"/>
      <c r="E396" s="56"/>
      <c r="F396" s="58"/>
      <c r="G396" s="23"/>
      <c r="H396" s="74"/>
    </row>
    <row r="397" spans="1:8">
      <c r="A397" s="72"/>
      <c r="B397" s="60"/>
      <c r="C397" s="62" t="s">
        <v>9170</v>
      </c>
      <c r="D397" s="43"/>
      <c r="E397" s="43"/>
      <c r="F397" s="62"/>
      <c r="G397" s="60"/>
      <c r="H397" s="80"/>
    </row>
    <row r="398" spans="1:8">
      <c r="A398" s="73"/>
      <c r="B398" s="23"/>
      <c r="C398" s="58"/>
      <c r="D398" s="56"/>
      <c r="E398" s="56"/>
      <c r="F398" s="58"/>
      <c r="G398" s="23"/>
      <c r="H398" s="74"/>
    </row>
    <row r="399" spans="1:8">
      <c r="A399" s="73"/>
      <c r="B399" s="99">
        <v>6</v>
      </c>
      <c r="C399" s="59" t="s">
        <v>8641</v>
      </c>
      <c r="D399" s="64"/>
      <c r="E399" s="64"/>
      <c r="F399" s="59"/>
      <c r="G399" s="99"/>
      <c r="H399" s="76"/>
    </row>
    <row r="400" spans="1:8" ht="67.5">
      <c r="A400" s="73"/>
      <c r="B400" s="23">
        <v>96369</v>
      </c>
      <c r="C400" s="58" t="s">
        <v>6385</v>
      </c>
      <c r="D400" s="56" t="s">
        <v>47</v>
      </c>
      <c r="E400" s="56">
        <f>G414</f>
        <v>155.68700000000001</v>
      </c>
      <c r="F400" s="58"/>
      <c r="G400" s="23"/>
      <c r="H400" s="74"/>
    </row>
    <row r="401" spans="1:8">
      <c r="A401" s="73"/>
      <c r="B401" s="23"/>
      <c r="C401" s="58"/>
      <c r="D401" s="56"/>
      <c r="E401" s="56"/>
      <c r="F401" s="58"/>
      <c r="G401" s="23"/>
      <c r="H401" s="74"/>
    </row>
    <row r="402" spans="1:8">
      <c r="A402" s="72"/>
      <c r="B402" s="60"/>
      <c r="C402" s="62" t="s">
        <v>9102</v>
      </c>
      <c r="D402" s="43" t="s">
        <v>47</v>
      </c>
      <c r="E402" s="62">
        <v>1.5</v>
      </c>
      <c r="F402" s="43">
        <v>3</v>
      </c>
      <c r="G402" s="269">
        <f t="shared" ref="G402:G413" si="2">E402*F402</f>
        <v>4.5</v>
      </c>
      <c r="H402" s="80"/>
    </row>
    <row r="403" spans="1:8">
      <c r="A403" s="72"/>
      <c r="B403" s="60"/>
      <c r="C403" s="62" t="s">
        <v>9103</v>
      </c>
      <c r="D403" s="43" t="s">
        <v>47</v>
      </c>
      <c r="E403" s="62">
        <v>1.6</v>
      </c>
      <c r="F403" s="43">
        <v>3.1</v>
      </c>
      <c r="G403" s="269">
        <f t="shared" si="2"/>
        <v>4.9600000000000009</v>
      </c>
      <c r="H403" s="80"/>
    </row>
    <row r="404" spans="1:8">
      <c r="A404" s="72"/>
      <c r="B404" s="60"/>
      <c r="C404" s="62" t="s">
        <v>9119</v>
      </c>
      <c r="D404" s="43" t="s">
        <v>47</v>
      </c>
      <c r="E404" s="62">
        <v>1.6</v>
      </c>
      <c r="F404" s="43">
        <v>3.1</v>
      </c>
      <c r="G404" s="269">
        <f t="shared" si="2"/>
        <v>4.9600000000000009</v>
      </c>
      <c r="H404" s="80"/>
    </row>
    <row r="405" spans="1:8">
      <c r="A405" s="72"/>
      <c r="B405" s="60"/>
      <c r="C405" s="62" t="s">
        <v>8593</v>
      </c>
      <c r="D405" s="43" t="s">
        <v>47</v>
      </c>
      <c r="E405" s="62">
        <v>5.3</v>
      </c>
      <c r="F405" s="43">
        <v>3.1</v>
      </c>
      <c r="G405" s="269">
        <f t="shared" si="2"/>
        <v>16.43</v>
      </c>
      <c r="H405" s="80"/>
    </row>
    <row r="406" spans="1:8">
      <c r="A406" s="72"/>
      <c r="B406" s="60"/>
      <c r="C406" s="62" t="s">
        <v>8573</v>
      </c>
      <c r="D406" s="43" t="s">
        <v>47</v>
      </c>
      <c r="E406" s="62">
        <v>1.35</v>
      </c>
      <c r="F406" s="43">
        <v>3.1</v>
      </c>
      <c r="G406" s="269">
        <f t="shared" si="2"/>
        <v>4.1850000000000005</v>
      </c>
      <c r="H406" s="80"/>
    </row>
    <row r="407" spans="1:8">
      <c r="A407" s="72"/>
      <c r="B407" s="60"/>
      <c r="C407" s="62" t="s">
        <v>9171</v>
      </c>
      <c r="D407" s="43" t="s">
        <v>47</v>
      </c>
      <c r="E407" s="62">
        <v>5.9</v>
      </c>
      <c r="F407" s="43">
        <v>3.1</v>
      </c>
      <c r="G407" s="269">
        <f t="shared" si="2"/>
        <v>18.290000000000003</v>
      </c>
      <c r="H407" s="80"/>
    </row>
    <row r="408" spans="1:8">
      <c r="A408" s="72"/>
      <c r="B408" s="60"/>
      <c r="C408" s="62" t="s">
        <v>9172</v>
      </c>
      <c r="D408" s="43" t="s">
        <v>47</v>
      </c>
      <c r="E408" s="62">
        <v>7.8</v>
      </c>
      <c r="F408" s="43">
        <v>3.1</v>
      </c>
      <c r="G408" s="269">
        <f t="shared" si="2"/>
        <v>24.18</v>
      </c>
      <c r="H408" s="80"/>
    </row>
    <row r="409" spans="1:8">
      <c r="A409" s="72"/>
      <c r="B409" s="60"/>
      <c r="C409" s="62" t="s">
        <v>8595</v>
      </c>
      <c r="D409" s="43" t="s">
        <v>47</v>
      </c>
      <c r="E409" s="62">
        <v>3.22</v>
      </c>
      <c r="F409" s="43">
        <v>3.1</v>
      </c>
      <c r="G409" s="269">
        <f t="shared" si="2"/>
        <v>9.9820000000000011</v>
      </c>
      <c r="H409" s="80"/>
    </row>
    <row r="410" spans="1:8">
      <c r="A410" s="72"/>
      <c r="B410" s="60"/>
      <c r="C410" s="62" t="s">
        <v>9173</v>
      </c>
      <c r="D410" s="43" t="s">
        <v>47</v>
      </c>
      <c r="E410" s="62">
        <v>2</v>
      </c>
      <c r="F410" s="43">
        <v>3.1</v>
      </c>
      <c r="G410" s="269">
        <f t="shared" si="2"/>
        <v>6.2</v>
      </c>
      <c r="H410" s="80"/>
    </row>
    <row r="411" spans="1:8">
      <c r="A411" s="72"/>
      <c r="B411" s="60"/>
      <c r="C411" s="62" t="s">
        <v>9107</v>
      </c>
      <c r="D411" s="43" t="s">
        <v>47</v>
      </c>
      <c r="E411" s="62">
        <v>3.6</v>
      </c>
      <c r="F411" s="43">
        <v>3.1</v>
      </c>
      <c r="G411" s="269">
        <f t="shared" si="2"/>
        <v>11.16</v>
      </c>
      <c r="H411" s="80"/>
    </row>
    <row r="412" spans="1:8">
      <c r="A412" s="72"/>
      <c r="B412" s="60"/>
      <c r="C412" s="62" t="s">
        <v>9174</v>
      </c>
      <c r="D412" s="43" t="s">
        <v>47</v>
      </c>
      <c r="E412" s="62">
        <v>4.7</v>
      </c>
      <c r="F412" s="43">
        <v>3.1</v>
      </c>
      <c r="G412" s="269">
        <f t="shared" si="2"/>
        <v>14.57</v>
      </c>
      <c r="H412" s="80"/>
    </row>
    <row r="413" spans="1:8">
      <c r="A413" s="72"/>
      <c r="B413" s="60"/>
      <c r="C413" s="62" t="s">
        <v>9109</v>
      </c>
      <c r="D413" s="43" t="s">
        <v>47</v>
      </c>
      <c r="E413" s="62">
        <v>11.7</v>
      </c>
      <c r="F413" s="43">
        <v>3.1</v>
      </c>
      <c r="G413" s="269">
        <f t="shared" si="2"/>
        <v>36.269999999999996</v>
      </c>
      <c r="H413" s="80"/>
    </row>
    <row r="414" spans="1:8">
      <c r="A414" s="72"/>
      <c r="B414" s="60"/>
      <c r="C414" s="256" t="s">
        <v>8638</v>
      </c>
      <c r="D414" s="43"/>
      <c r="E414" s="43"/>
      <c r="F414" s="62"/>
      <c r="G414" s="235">
        <f>SUM(G402:G413)</f>
        <v>155.68700000000001</v>
      </c>
      <c r="H414" s="80"/>
    </row>
    <row r="415" spans="1:8">
      <c r="A415" s="73"/>
      <c r="B415" s="23"/>
      <c r="C415" s="58"/>
      <c r="D415" s="56"/>
      <c r="E415" s="56"/>
      <c r="F415" s="58"/>
      <c r="G415" s="23"/>
      <c r="H415" s="74"/>
    </row>
    <row r="416" spans="1:8" ht="33.75">
      <c r="A416" s="75" t="s">
        <v>8710</v>
      </c>
      <c r="B416" s="23" t="s">
        <v>9019</v>
      </c>
      <c r="C416" s="58" t="s">
        <v>9020</v>
      </c>
      <c r="D416" s="56" t="s">
        <v>36</v>
      </c>
      <c r="E416" s="56">
        <f>G418</f>
        <v>778.43500000000006</v>
      </c>
      <c r="F416" s="58"/>
      <c r="G416" s="56"/>
      <c r="H416" s="74"/>
    </row>
    <row r="417" spans="1:9">
      <c r="A417" s="75"/>
      <c r="B417" s="23"/>
      <c r="C417" s="58"/>
      <c r="D417" s="56"/>
      <c r="E417" s="56"/>
      <c r="F417" s="58"/>
      <c r="G417" s="56"/>
      <c r="H417" s="74"/>
    </row>
    <row r="418" spans="1:9">
      <c r="A418" s="278"/>
      <c r="B418" s="249"/>
      <c r="C418" s="251" t="s">
        <v>9175</v>
      </c>
      <c r="D418" s="42" t="s">
        <v>36</v>
      </c>
      <c r="E418" s="42">
        <v>5</v>
      </c>
      <c r="F418" s="251">
        <f>G414</f>
        <v>155.68700000000001</v>
      </c>
      <c r="G418" s="42">
        <f>E418*F418</f>
        <v>778.43500000000006</v>
      </c>
      <c r="H418" s="253"/>
    </row>
    <row r="419" spans="1:9">
      <c r="A419" s="75"/>
      <c r="B419" s="23"/>
      <c r="C419" s="58"/>
      <c r="D419" s="56"/>
      <c r="E419" s="56"/>
      <c r="F419" s="58"/>
      <c r="G419" s="56"/>
      <c r="H419" s="74"/>
    </row>
    <row r="420" spans="1:9" ht="90">
      <c r="A420" s="73" t="s">
        <v>8710</v>
      </c>
      <c r="B420" s="23">
        <v>87455</v>
      </c>
      <c r="C420" s="58" t="s">
        <v>8677</v>
      </c>
      <c r="D420" s="56" t="s">
        <v>47</v>
      </c>
      <c r="E420" s="56">
        <f>G425</f>
        <v>52.2</v>
      </c>
      <c r="F420" s="58"/>
      <c r="G420" s="23"/>
      <c r="H420" s="74"/>
    </row>
    <row r="421" spans="1:9">
      <c r="A421" s="73"/>
      <c r="B421" s="23"/>
      <c r="C421" s="58"/>
      <c r="D421" s="56"/>
      <c r="E421" s="56"/>
      <c r="F421" s="58"/>
      <c r="G421" s="23"/>
      <c r="H421" s="74"/>
    </row>
    <row r="422" spans="1:9">
      <c r="A422" s="72"/>
      <c r="B422" s="60"/>
      <c r="C422" s="62" t="s">
        <v>9176</v>
      </c>
      <c r="D422" s="43" t="s">
        <v>47</v>
      </c>
      <c r="E422" s="43">
        <v>2.76</v>
      </c>
      <c r="F422" s="62">
        <v>0.7</v>
      </c>
      <c r="G422" s="60">
        <f>E422*F422</f>
        <v>1.9319999999999997</v>
      </c>
      <c r="H422" s="80"/>
    </row>
    <row r="423" spans="1:9">
      <c r="A423" s="72"/>
      <c r="B423" s="60"/>
      <c r="C423" s="62" t="s">
        <v>9177</v>
      </c>
      <c r="D423" s="43" t="s">
        <v>47</v>
      </c>
      <c r="E423" s="43">
        <v>3.75</v>
      </c>
      <c r="F423" s="62">
        <v>0.85</v>
      </c>
      <c r="G423" s="60">
        <f>E423*F423</f>
        <v>3.1875</v>
      </c>
      <c r="H423" s="80"/>
    </row>
    <row r="424" spans="1:9">
      <c r="A424" s="72"/>
      <c r="B424" s="60"/>
      <c r="C424" s="62" t="s">
        <v>9178</v>
      </c>
      <c r="D424" s="43" t="s">
        <v>47</v>
      </c>
      <c r="E424" s="43">
        <v>14.8</v>
      </c>
      <c r="F424" s="62">
        <v>3.18</v>
      </c>
      <c r="G424" s="60">
        <f>E424*F424</f>
        <v>47.064000000000007</v>
      </c>
      <c r="H424" s="80"/>
    </row>
    <row r="425" spans="1:9">
      <c r="A425" s="72"/>
      <c r="B425" s="60"/>
      <c r="C425" s="62" t="s">
        <v>8638</v>
      </c>
      <c r="D425" s="43"/>
      <c r="E425" s="43"/>
      <c r="F425" s="62"/>
      <c r="G425" s="43">
        <v>52.2</v>
      </c>
      <c r="H425" s="80"/>
    </row>
    <row r="426" spans="1:9">
      <c r="A426" s="72"/>
      <c r="B426" s="60"/>
      <c r="C426" s="62"/>
      <c r="D426" s="43"/>
      <c r="E426" s="43"/>
      <c r="F426" s="62"/>
      <c r="G426" s="43"/>
      <c r="H426" s="80"/>
    </row>
    <row r="427" spans="1:9">
      <c r="A427" s="73"/>
      <c r="B427" s="23"/>
      <c r="C427" s="63"/>
      <c r="D427" s="56"/>
      <c r="E427" s="56"/>
      <c r="F427" s="58"/>
      <c r="G427" s="23"/>
      <c r="H427" s="76"/>
      <c r="I427" s="254"/>
    </row>
    <row r="428" spans="1:9">
      <c r="A428" s="73"/>
      <c r="B428" s="23">
        <v>7</v>
      </c>
      <c r="C428" s="59" t="s">
        <v>8640</v>
      </c>
      <c r="D428" s="56"/>
      <c r="E428" s="56"/>
      <c r="F428" s="58"/>
      <c r="G428" s="23"/>
      <c r="H428" s="74"/>
    </row>
    <row r="429" spans="1:9" ht="67.5">
      <c r="A429" s="73"/>
      <c r="B429" s="23" t="s">
        <v>7141</v>
      </c>
      <c r="C429" s="58" t="s">
        <v>7142</v>
      </c>
      <c r="D429" s="56" t="s">
        <v>47</v>
      </c>
      <c r="E429" s="56">
        <f>G431</f>
        <v>104.4</v>
      </c>
      <c r="F429" s="58"/>
      <c r="G429" s="23"/>
      <c r="H429" s="74"/>
    </row>
    <row r="430" spans="1:9">
      <c r="A430" s="73"/>
      <c r="B430" s="23"/>
      <c r="C430" s="58"/>
      <c r="D430" s="56"/>
      <c r="E430" s="56"/>
      <c r="F430" s="58"/>
      <c r="G430" s="23"/>
      <c r="H430" s="74"/>
    </row>
    <row r="431" spans="1:9">
      <c r="A431" s="72"/>
      <c r="B431" s="60"/>
      <c r="C431" s="62" t="s">
        <v>9179</v>
      </c>
      <c r="D431" s="43" t="s">
        <v>47</v>
      </c>
      <c r="E431" s="43">
        <f>E420</f>
        <v>52.2</v>
      </c>
      <c r="F431" s="62">
        <v>2</v>
      </c>
      <c r="G431" s="60">
        <f>E431*F431</f>
        <v>104.4</v>
      </c>
      <c r="H431" s="80"/>
    </row>
    <row r="432" spans="1:9">
      <c r="A432" s="73"/>
      <c r="B432" s="23"/>
      <c r="C432" s="58"/>
      <c r="D432" s="56"/>
      <c r="E432" s="56"/>
      <c r="F432" s="58"/>
      <c r="G432" s="23"/>
      <c r="H432" s="74"/>
    </row>
    <row r="433" spans="1:8" ht="78.75">
      <c r="A433" s="73"/>
      <c r="B433" s="23" t="s">
        <v>7260</v>
      </c>
      <c r="C433" s="58" t="s">
        <v>7261</v>
      </c>
      <c r="D433" s="56" t="s">
        <v>47</v>
      </c>
      <c r="E433" s="56">
        <f>G435</f>
        <v>104.4</v>
      </c>
      <c r="F433" s="58"/>
      <c r="G433" s="23"/>
      <c r="H433" s="74"/>
    </row>
    <row r="434" spans="1:8">
      <c r="A434" s="73"/>
      <c r="B434" s="23"/>
      <c r="C434" s="58"/>
      <c r="D434" s="56"/>
      <c r="E434" s="56"/>
      <c r="F434" s="58"/>
      <c r="G434" s="23"/>
      <c r="H434" s="74"/>
    </row>
    <row r="435" spans="1:8">
      <c r="A435" s="72"/>
      <c r="B435" s="60"/>
      <c r="C435" s="62" t="s">
        <v>9179</v>
      </c>
      <c r="D435" s="43" t="s">
        <v>47</v>
      </c>
      <c r="E435" s="43">
        <f>E440</f>
        <v>52.2</v>
      </c>
      <c r="F435" s="62">
        <v>2</v>
      </c>
      <c r="G435" s="60">
        <f>E435*F435</f>
        <v>104.4</v>
      </c>
      <c r="H435" s="80"/>
    </row>
    <row r="436" spans="1:8">
      <c r="A436" s="73"/>
      <c r="B436" s="23"/>
      <c r="C436" s="58"/>
      <c r="D436" s="56"/>
      <c r="E436" s="56"/>
      <c r="F436" s="58"/>
      <c r="G436" s="23"/>
      <c r="H436" s="74"/>
    </row>
    <row r="437" spans="1:8">
      <c r="A437" s="73"/>
      <c r="B437" s="23"/>
      <c r="C437" s="58"/>
      <c r="D437" s="56"/>
      <c r="E437" s="56"/>
      <c r="F437" s="58"/>
      <c r="G437" s="23"/>
      <c r="H437" s="74"/>
    </row>
    <row r="438" spans="1:8" ht="56.25">
      <c r="A438" s="73" t="s">
        <v>8710</v>
      </c>
      <c r="B438" s="23">
        <v>87412</v>
      </c>
      <c r="C438" s="58" t="s">
        <v>7178</v>
      </c>
      <c r="D438" s="56" t="s">
        <v>47</v>
      </c>
      <c r="E438" s="56">
        <f>G440</f>
        <v>104.4</v>
      </c>
      <c r="F438" s="58"/>
      <c r="G438" s="23"/>
      <c r="H438" s="74"/>
    </row>
    <row r="439" spans="1:8">
      <c r="A439" s="73"/>
      <c r="B439" s="23"/>
      <c r="C439" s="58"/>
      <c r="D439" s="56"/>
      <c r="E439" s="56"/>
      <c r="F439" s="58"/>
      <c r="G439" s="23"/>
      <c r="H439" s="74"/>
    </row>
    <row r="440" spans="1:8">
      <c r="A440" s="72"/>
      <c r="B440" s="60"/>
      <c r="C440" s="62" t="s">
        <v>9179</v>
      </c>
      <c r="D440" s="43" t="s">
        <v>47</v>
      </c>
      <c r="E440" s="43">
        <f>E431</f>
        <v>52.2</v>
      </c>
      <c r="F440" s="62">
        <v>2</v>
      </c>
      <c r="G440" s="60">
        <f>E440*F440</f>
        <v>104.4</v>
      </c>
      <c r="H440" s="80"/>
    </row>
    <row r="441" spans="1:8">
      <c r="A441" s="73"/>
      <c r="B441" s="23"/>
      <c r="C441" s="58"/>
      <c r="D441" s="56"/>
      <c r="E441" s="56"/>
      <c r="F441" s="58"/>
      <c r="G441" s="23"/>
      <c r="H441" s="74"/>
    </row>
    <row r="442" spans="1:8" ht="78.75">
      <c r="A442" s="73" t="s">
        <v>8710</v>
      </c>
      <c r="B442" s="23" t="s">
        <v>7553</v>
      </c>
      <c r="C442" s="58" t="s">
        <v>7554</v>
      </c>
      <c r="D442" s="56" t="s">
        <v>47</v>
      </c>
      <c r="E442" s="56">
        <f>G447</f>
        <v>8.1999999999999993</v>
      </c>
      <c r="F442" s="58"/>
      <c r="G442" s="23"/>
      <c r="H442" s="74"/>
    </row>
    <row r="443" spans="1:8">
      <c r="A443" s="73"/>
      <c r="B443" s="23"/>
      <c r="C443" s="58"/>
      <c r="D443" s="56"/>
      <c r="E443" s="56"/>
      <c r="F443" s="58"/>
      <c r="G443" s="23"/>
      <c r="H443" s="74"/>
    </row>
    <row r="444" spans="1:8" ht="12" customHeight="1">
      <c r="A444" s="72"/>
      <c r="B444" s="60"/>
      <c r="C444" s="62" t="s">
        <v>9180</v>
      </c>
      <c r="D444" s="43" t="s">
        <v>47</v>
      </c>
      <c r="E444" s="43">
        <v>0.24</v>
      </c>
      <c r="F444" s="62">
        <v>10</v>
      </c>
      <c r="G444" s="43">
        <v>2.4</v>
      </c>
      <c r="H444" s="80"/>
    </row>
    <row r="445" spans="1:8" ht="12" customHeight="1">
      <c r="A445" s="72"/>
      <c r="B445" s="60"/>
      <c r="C445" s="62" t="s">
        <v>9181</v>
      </c>
      <c r="D445" s="43" t="s">
        <v>47</v>
      </c>
      <c r="E445" s="43">
        <v>0.9</v>
      </c>
      <c r="F445" s="62">
        <v>2</v>
      </c>
      <c r="G445" s="43">
        <v>1.8</v>
      </c>
      <c r="H445" s="80"/>
    </row>
    <row r="446" spans="1:8">
      <c r="A446" s="72"/>
      <c r="B446" s="60"/>
      <c r="C446" s="62" t="s">
        <v>9182</v>
      </c>
      <c r="D446" s="43" t="s">
        <v>47</v>
      </c>
      <c r="E446" s="43"/>
      <c r="F446" s="62"/>
      <c r="G446" s="43">
        <v>4</v>
      </c>
      <c r="H446" s="80"/>
    </row>
    <row r="447" spans="1:8">
      <c r="A447" s="72"/>
      <c r="B447" s="60"/>
      <c r="C447" s="62" t="s">
        <v>8638</v>
      </c>
      <c r="D447" s="43"/>
      <c r="E447" s="43"/>
      <c r="F447" s="62"/>
      <c r="G447" s="43">
        <f>SUM(G444:G446)</f>
        <v>8.1999999999999993</v>
      </c>
      <c r="H447" s="80"/>
    </row>
    <row r="448" spans="1:8">
      <c r="A448" s="73"/>
      <c r="B448" s="23"/>
      <c r="C448" s="58"/>
      <c r="D448" s="56"/>
      <c r="E448" s="56"/>
      <c r="F448" s="58"/>
      <c r="G448" s="23"/>
      <c r="H448" s="74"/>
    </row>
    <row r="449" spans="1:9" ht="67.5">
      <c r="A449" s="73" t="s">
        <v>8710</v>
      </c>
      <c r="B449" s="23" t="s">
        <v>9021</v>
      </c>
      <c r="C449" s="58" t="s">
        <v>8701</v>
      </c>
      <c r="D449" s="56" t="s">
        <v>47</v>
      </c>
      <c r="E449" s="56">
        <f>G455</f>
        <v>51.686000000000007</v>
      </c>
      <c r="F449" s="58"/>
      <c r="G449" s="56"/>
      <c r="H449" s="74"/>
    </row>
    <row r="450" spans="1:9">
      <c r="A450" s="73"/>
      <c r="B450" s="23"/>
      <c r="C450" s="58"/>
      <c r="D450" s="56"/>
      <c r="E450" s="56"/>
      <c r="F450" s="58"/>
      <c r="G450" s="56"/>
      <c r="H450" s="74"/>
    </row>
    <row r="451" spans="1:9">
      <c r="A451" s="72"/>
      <c r="B451" s="60"/>
      <c r="C451" s="62" t="s">
        <v>9183</v>
      </c>
      <c r="D451" s="43" t="s">
        <v>47</v>
      </c>
      <c r="E451" s="43">
        <v>44</v>
      </c>
      <c r="F451" s="62">
        <v>0.3</v>
      </c>
      <c r="G451" s="43">
        <f>E451*F451</f>
        <v>13.2</v>
      </c>
      <c r="H451" s="80"/>
    </row>
    <row r="452" spans="1:9">
      <c r="A452" s="72"/>
      <c r="B452" s="60"/>
      <c r="C452" s="62" t="s">
        <v>9184</v>
      </c>
      <c r="D452" s="43" t="s">
        <v>47</v>
      </c>
      <c r="E452" s="43">
        <v>11</v>
      </c>
      <c r="F452" s="62">
        <v>3</v>
      </c>
      <c r="G452" s="43">
        <f>E452*F452</f>
        <v>33</v>
      </c>
      <c r="H452" s="80"/>
    </row>
    <row r="453" spans="1:9">
      <c r="A453" s="72"/>
      <c r="B453" s="60"/>
      <c r="C453" s="62" t="s">
        <v>9185</v>
      </c>
      <c r="D453" s="43" t="s">
        <v>47</v>
      </c>
      <c r="E453" s="43">
        <v>4.5999999999999996</v>
      </c>
      <c r="F453" s="62">
        <v>0.86</v>
      </c>
      <c r="G453" s="43">
        <f>E453*F453</f>
        <v>3.9559999999999995</v>
      </c>
      <c r="H453" s="80"/>
    </row>
    <row r="454" spans="1:9">
      <c r="A454" s="72"/>
      <c r="B454" s="60"/>
      <c r="C454" s="62" t="s">
        <v>9186</v>
      </c>
      <c r="D454" s="43" t="s">
        <v>47</v>
      </c>
      <c r="E454" s="43">
        <v>1.8</v>
      </c>
      <c r="F454" s="62">
        <v>0.85</v>
      </c>
      <c r="G454" s="43">
        <f>E454*F454</f>
        <v>1.53</v>
      </c>
      <c r="H454" s="80"/>
    </row>
    <row r="455" spans="1:9">
      <c r="A455" s="72"/>
      <c r="B455" s="60"/>
      <c r="C455" s="62" t="s">
        <v>8638</v>
      </c>
      <c r="D455" s="43"/>
      <c r="E455" s="43"/>
      <c r="F455" s="62"/>
      <c r="G455" s="43">
        <f>SUM(G451:G454)</f>
        <v>51.686000000000007</v>
      </c>
      <c r="H455" s="279"/>
    </row>
    <row r="456" spans="1:9">
      <c r="A456" s="73"/>
      <c r="B456" s="23"/>
      <c r="C456" s="58"/>
      <c r="D456" s="56"/>
      <c r="E456" s="56"/>
      <c r="F456" s="58"/>
      <c r="G456" s="56"/>
      <c r="H456" s="74"/>
    </row>
    <row r="457" spans="1:9" ht="45">
      <c r="A457" s="73" t="s">
        <v>8710</v>
      </c>
      <c r="B457" s="23" t="s">
        <v>8680</v>
      </c>
      <c r="C457" s="58" t="s">
        <v>8679</v>
      </c>
      <c r="D457" s="56" t="s">
        <v>47</v>
      </c>
      <c r="E457" s="56">
        <f>E469</f>
        <v>52.7</v>
      </c>
      <c r="F457" s="58"/>
      <c r="G457" s="56"/>
      <c r="H457" s="74"/>
      <c r="I457" s="280"/>
    </row>
    <row r="458" spans="1:9">
      <c r="A458" s="73"/>
      <c r="B458" s="23"/>
      <c r="C458" s="58"/>
      <c r="D458" s="56"/>
      <c r="E458" s="56"/>
      <c r="F458" s="58"/>
      <c r="G458" s="56"/>
      <c r="H458" s="74"/>
      <c r="I458" s="280"/>
    </row>
    <row r="459" spans="1:9" ht="22.5">
      <c r="A459" s="70"/>
      <c r="B459" s="7"/>
      <c r="C459" s="65" t="s">
        <v>9187</v>
      </c>
      <c r="D459" s="65"/>
      <c r="E459" s="65"/>
      <c r="F459" s="61"/>
      <c r="G459" s="65"/>
      <c r="H459" s="78"/>
      <c r="I459" s="280"/>
    </row>
    <row r="460" spans="1:9">
      <c r="A460" s="73"/>
      <c r="B460" s="23"/>
      <c r="C460" s="58"/>
      <c r="D460" s="56"/>
      <c r="E460" s="56"/>
      <c r="F460" s="58"/>
      <c r="G460" s="56"/>
      <c r="H460" s="74"/>
      <c r="I460" s="280"/>
    </row>
    <row r="461" spans="1:9">
      <c r="A461" s="75"/>
      <c r="B461" s="99"/>
      <c r="C461" s="61" t="s">
        <v>9188</v>
      </c>
      <c r="D461" s="64"/>
      <c r="E461" s="64"/>
      <c r="F461" s="59"/>
      <c r="G461" s="64"/>
      <c r="H461" s="76"/>
      <c r="I461" s="280"/>
    </row>
    <row r="462" spans="1:9">
      <c r="A462" s="73"/>
      <c r="B462" s="23"/>
      <c r="C462" s="61" t="s">
        <v>9189</v>
      </c>
      <c r="D462" s="56"/>
      <c r="E462" s="56"/>
      <c r="F462" s="58"/>
      <c r="G462" s="56"/>
      <c r="H462" s="74"/>
      <c r="I462" s="280"/>
    </row>
    <row r="463" spans="1:9">
      <c r="A463" s="73"/>
      <c r="B463" s="23"/>
      <c r="C463" s="59"/>
      <c r="D463" s="56"/>
      <c r="E463" s="56"/>
      <c r="F463" s="58"/>
      <c r="G463" s="56"/>
      <c r="H463" s="74"/>
      <c r="I463" s="280"/>
    </row>
    <row r="464" spans="1:9" ht="33.75">
      <c r="A464" s="70"/>
      <c r="B464" s="7"/>
      <c r="C464" s="61" t="s">
        <v>9190</v>
      </c>
      <c r="D464" s="65" t="s">
        <v>47</v>
      </c>
      <c r="E464" s="65">
        <v>1</v>
      </c>
      <c r="F464" s="61">
        <v>63.83</v>
      </c>
      <c r="G464" s="65">
        <v>1.54</v>
      </c>
      <c r="H464" s="78">
        <f>E464*F464*G464</f>
        <v>98.298199999999994</v>
      </c>
      <c r="I464" s="280"/>
    </row>
    <row r="465" spans="1:9">
      <c r="A465" s="70"/>
      <c r="B465" s="7"/>
      <c r="C465" s="61" t="s">
        <v>9191</v>
      </c>
      <c r="D465" s="65" t="s">
        <v>47</v>
      </c>
      <c r="E465" s="65">
        <v>1</v>
      </c>
      <c r="F465" s="61">
        <v>2</v>
      </c>
      <c r="G465" s="65">
        <v>20.63</v>
      </c>
      <c r="H465" s="78">
        <f>E465*F465*G465</f>
        <v>41.26</v>
      </c>
      <c r="I465" s="280"/>
    </row>
    <row r="466" spans="1:9">
      <c r="A466" s="70"/>
      <c r="B466" s="7"/>
      <c r="C466" s="61" t="s">
        <v>9192</v>
      </c>
      <c r="D466" s="65" t="s">
        <v>47</v>
      </c>
      <c r="E466" s="65">
        <v>1</v>
      </c>
      <c r="F466" s="61">
        <v>2</v>
      </c>
      <c r="G466" s="61">
        <v>16.260000000000002</v>
      </c>
      <c r="H466" s="78">
        <f>E466*F466*G466</f>
        <v>32.520000000000003</v>
      </c>
      <c r="I466" s="280"/>
    </row>
    <row r="467" spans="1:9">
      <c r="A467" s="70"/>
      <c r="B467" s="7"/>
      <c r="C467" s="61" t="s">
        <v>8638</v>
      </c>
      <c r="D467" s="65"/>
      <c r="E467" s="65"/>
      <c r="F467" s="61"/>
      <c r="G467" s="65"/>
      <c r="H467" s="281">
        <f>H464+H465+H466</f>
        <v>172.07820000000001</v>
      </c>
      <c r="I467" s="280"/>
    </row>
    <row r="468" spans="1:9">
      <c r="A468" s="73"/>
      <c r="B468" s="23"/>
      <c r="C468" s="58"/>
      <c r="D468" s="56"/>
      <c r="E468" s="56"/>
      <c r="F468" s="58"/>
      <c r="G468" s="56"/>
      <c r="H468" s="74"/>
      <c r="I468" s="280"/>
    </row>
    <row r="469" spans="1:9" ht="22.5">
      <c r="A469" s="72"/>
      <c r="B469" s="60"/>
      <c r="C469" s="61" t="s">
        <v>9193</v>
      </c>
      <c r="D469" s="43" t="s">
        <v>47</v>
      </c>
      <c r="E469" s="43">
        <v>52.7</v>
      </c>
      <c r="F469" s="62"/>
      <c r="G469" s="43"/>
      <c r="H469" s="80"/>
      <c r="I469" s="280"/>
    </row>
    <row r="470" spans="1:9">
      <c r="A470" s="73"/>
      <c r="B470" s="23"/>
      <c r="C470" s="58"/>
      <c r="D470" s="56"/>
      <c r="E470" s="56"/>
      <c r="F470" s="58"/>
      <c r="G470" s="56"/>
      <c r="H470" s="74"/>
      <c r="I470" s="280"/>
    </row>
    <row r="471" spans="1:9">
      <c r="A471" s="73"/>
      <c r="B471" s="23"/>
      <c r="C471" s="58"/>
      <c r="D471" s="56"/>
      <c r="E471" s="56"/>
      <c r="F471" s="58"/>
      <c r="G471" s="56"/>
      <c r="H471" s="74"/>
      <c r="I471" s="280"/>
    </row>
    <row r="472" spans="1:9">
      <c r="A472" s="73"/>
      <c r="B472" s="23"/>
      <c r="C472" s="58"/>
      <c r="D472" s="56"/>
      <c r="E472" s="56"/>
      <c r="F472" s="58"/>
      <c r="G472" s="56"/>
      <c r="H472" s="74"/>
      <c r="I472" s="280"/>
    </row>
    <row r="473" spans="1:9">
      <c r="A473" s="75"/>
      <c r="B473" s="99">
        <v>8</v>
      </c>
      <c r="C473" s="59" t="s">
        <v>8658</v>
      </c>
      <c r="D473" s="64"/>
      <c r="E473" s="64"/>
      <c r="F473" s="59"/>
      <c r="G473" s="99"/>
      <c r="H473" s="76"/>
    </row>
    <row r="474" spans="1:9" ht="45">
      <c r="A474" s="73"/>
      <c r="B474" s="23" t="s">
        <v>864</v>
      </c>
      <c r="C474" s="58" t="s">
        <v>865</v>
      </c>
      <c r="D474" s="56" t="s">
        <v>294</v>
      </c>
      <c r="E474" s="56">
        <f>H484</f>
        <v>7.4440000000000008</v>
      </c>
      <c r="F474" s="58"/>
      <c r="G474" s="23"/>
      <c r="H474" s="74"/>
    </row>
    <row r="475" spans="1:9">
      <c r="A475" s="73"/>
      <c r="B475" s="23"/>
      <c r="C475" s="58"/>
      <c r="D475" s="56"/>
      <c r="E475" s="56"/>
      <c r="F475" s="58"/>
      <c r="G475" s="23"/>
      <c r="H475" s="74"/>
    </row>
    <row r="476" spans="1:9">
      <c r="A476" s="72"/>
      <c r="B476" s="60"/>
      <c r="C476" s="62" t="s">
        <v>9194</v>
      </c>
      <c r="D476" s="43" t="s">
        <v>294</v>
      </c>
      <c r="E476" s="43">
        <v>3.1</v>
      </c>
      <c r="F476" s="62">
        <v>1.5</v>
      </c>
      <c r="G476" s="43">
        <v>0.1</v>
      </c>
      <c r="H476" s="80">
        <f>E476*F476*G476</f>
        <v>0.46500000000000008</v>
      </c>
    </row>
    <row r="477" spans="1:9">
      <c r="A477" s="72"/>
      <c r="B477" s="60"/>
      <c r="C477" s="62" t="s">
        <v>9195</v>
      </c>
      <c r="D477" s="43" t="s">
        <v>294</v>
      </c>
      <c r="E477" s="43">
        <v>3.1</v>
      </c>
      <c r="F477" s="62">
        <v>1.5</v>
      </c>
      <c r="G477" s="43">
        <f t="shared" ref="G477:G482" si="3">G476</f>
        <v>0.1</v>
      </c>
      <c r="H477" s="80">
        <f t="shared" ref="H477:H482" si="4">E477*F477*G477</f>
        <v>0.46500000000000008</v>
      </c>
    </row>
    <row r="478" spans="1:9">
      <c r="A478" s="72"/>
      <c r="B478" s="60"/>
      <c r="C478" s="62" t="s">
        <v>9196</v>
      </c>
      <c r="D478" s="43" t="s">
        <v>294</v>
      </c>
      <c r="E478" s="43">
        <v>2.6</v>
      </c>
      <c r="F478" s="62">
        <v>1.5</v>
      </c>
      <c r="G478" s="43">
        <f t="shared" si="3"/>
        <v>0.1</v>
      </c>
      <c r="H478" s="80">
        <f t="shared" si="4"/>
        <v>0.39000000000000007</v>
      </c>
    </row>
    <row r="479" spans="1:9">
      <c r="A479" s="72"/>
      <c r="B479" s="60"/>
      <c r="C479" s="62" t="s">
        <v>9197</v>
      </c>
      <c r="D479" s="43" t="s">
        <v>294</v>
      </c>
      <c r="E479" s="43">
        <v>2.6</v>
      </c>
      <c r="F479" s="62">
        <v>1.5</v>
      </c>
      <c r="G479" s="43">
        <f t="shared" si="3"/>
        <v>0.1</v>
      </c>
      <c r="H479" s="80">
        <f t="shared" si="4"/>
        <v>0.39000000000000007</v>
      </c>
    </row>
    <row r="480" spans="1:9">
      <c r="A480" s="72"/>
      <c r="B480" s="60"/>
      <c r="C480" s="62" t="s">
        <v>9198</v>
      </c>
      <c r="D480" s="43" t="s">
        <v>294</v>
      </c>
      <c r="E480" s="43">
        <v>2.4</v>
      </c>
      <c r="F480" s="62">
        <v>1.75</v>
      </c>
      <c r="G480" s="43">
        <f t="shared" si="3"/>
        <v>0.1</v>
      </c>
      <c r="H480" s="80">
        <f t="shared" si="4"/>
        <v>0.42000000000000004</v>
      </c>
    </row>
    <row r="481" spans="1:8">
      <c r="A481" s="72"/>
      <c r="B481" s="60"/>
      <c r="C481" s="62" t="s">
        <v>9199</v>
      </c>
      <c r="D481" s="43" t="s">
        <v>294</v>
      </c>
      <c r="E481" s="43">
        <v>4.7</v>
      </c>
      <c r="F481" s="62">
        <v>3.1</v>
      </c>
      <c r="G481" s="43">
        <f t="shared" si="3"/>
        <v>0.1</v>
      </c>
      <c r="H481" s="80">
        <f t="shared" si="4"/>
        <v>1.4570000000000001</v>
      </c>
    </row>
    <row r="482" spans="1:8">
      <c r="A482" s="72"/>
      <c r="B482" s="60"/>
      <c r="C482" s="62" t="s">
        <v>8630</v>
      </c>
      <c r="D482" s="43" t="s">
        <v>294</v>
      </c>
      <c r="E482" s="43">
        <v>4.7</v>
      </c>
      <c r="F482" s="62">
        <v>3.1</v>
      </c>
      <c r="G482" s="43">
        <f t="shared" si="3"/>
        <v>0.1</v>
      </c>
      <c r="H482" s="80">
        <f t="shared" si="4"/>
        <v>1.4570000000000001</v>
      </c>
    </row>
    <row r="483" spans="1:8">
      <c r="A483" s="72"/>
      <c r="B483" s="60"/>
      <c r="C483" s="62" t="s">
        <v>8682</v>
      </c>
      <c r="D483" s="43" t="s">
        <v>294</v>
      </c>
      <c r="E483" s="43"/>
      <c r="F483" s="62"/>
      <c r="G483" s="60"/>
      <c r="H483" s="80">
        <v>2.4</v>
      </c>
    </row>
    <row r="484" spans="1:8">
      <c r="A484" s="73"/>
      <c r="B484" s="23"/>
      <c r="C484" s="58"/>
      <c r="D484" s="56"/>
      <c r="E484" s="56"/>
      <c r="F484" s="58"/>
      <c r="G484" s="23"/>
      <c r="H484" s="74">
        <f>SUM(H476:H483)</f>
        <v>7.4440000000000008</v>
      </c>
    </row>
    <row r="485" spans="1:8" ht="45">
      <c r="A485" s="75"/>
      <c r="B485" s="23" t="s">
        <v>6688</v>
      </c>
      <c r="C485" s="58" t="s">
        <v>6689</v>
      </c>
      <c r="D485" s="56" t="s">
        <v>47</v>
      </c>
      <c r="E485" s="56">
        <f>E487</f>
        <v>56.64</v>
      </c>
      <c r="F485" s="58"/>
      <c r="G485" s="23"/>
      <c r="H485" s="74"/>
    </row>
    <row r="486" spans="1:8">
      <c r="A486" s="75"/>
      <c r="B486" s="23"/>
      <c r="C486" s="58"/>
      <c r="D486" s="56"/>
      <c r="E486" s="56"/>
      <c r="F486" s="58"/>
      <c r="G486" s="23"/>
      <c r="H486" s="74"/>
    </row>
    <row r="487" spans="1:8">
      <c r="A487" s="72"/>
      <c r="B487" s="60"/>
      <c r="C487" s="62" t="s">
        <v>8682</v>
      </c>
      <c r="D487" s="43" t="s">
        <v>47</v>
      </c>
      <c r="E487" s="43">
        <v>56.64</v>
      </c>
      <c r="F487" s="62"/>
      <c r="G487" s="60"/>
      <c r="H487" s="80"/>
    </row>
    <row r="488" spans="1:8">
      <c r="A488" s="75"/>
      <c r="B488" s="23"/>
      <c r="C488" s="58"/>
      <c r="D488" s="56"/>
      <c r="E488" s="56"/>
      <c r="F488" s="58"/>
      <c r="G488" s="23"/>
      <c r="H488" s="74"/>
    </row>
    <row r="489" spans="1:8" ht="56.25">
      <c r="A489" s="73" t="s">
        <v>8710</v>
      </c>
      <c r="B489" s="23" t="s">
        <v>6775</v>
      </c>
      <c r="C489" s="58" t="s">
        <v>6776</v>
      </c>
      <c r="D489" s="56" t="s">
        <v>47</v>
      </c>
      <c r="E489" s="56">
        <v>617.84</v>
      </c>
      <c r="F489" s="58"/>
      <c r="G489" s="23"/>
      <c r="H489" s="74"/>
    </row>
    <row r="490" spans="1:8">
      <c r="A490" s="73"/>
      <c r="B490" s="23"/>
      <c r="C490" s="58"/>
      <c r="D490" s="56"/>
      <c r="E490" s="56"/>
      <c r="F490" s="58"/>
      <c r="G490" s="23"/>
      <c r="H490" s="74"/>
    </row>
    <row r="491" spans="1:8" ht="22.5">
      <c r="A491" s="72"/>
      <c r="B491" s="60"/>
      <c r="C491" s="62" t="s">
        <v>9200</v>
      </c>
      <c r="D491" s="43"/>
      <c r="E491" s="43"/>
      <c r="F491" s="62"/>
      <c r="G491" s="60"/>
      <c r="H491" s="80"/>
    </row>
    <row r="492" spans="1:8">
      <c r="A492" s="73"/>
      <c r="B492" s="23"/>
      <c r="C492" s="58"/>
      <c r="D492" s="56"/>
      <c r="E492" s="56"/>
      <c r="F492" s="58"/>
      <c r="G492" s="23"/>
      <c r="H492" s="74"/>
    </row>
    <row r="493" spans="1:8" ht="45">
      <c r="A493" s="73" t="s">
        <v>8710</v>
      </c>
      <c r="B493" s="23" t="s">
        <v>6869</v>
      </c>
      <c r="C493" s="58" t="s">
        <v>6870</v>
      </c>
      <c r="D493" s="56" t="s">
        <v>1</v>
      </c>
      <c r="E493" s="56">
        <v>574</v>
      </c>
      <c r="F493" s="58"/>
      <c r="G493" s="23"/>
      <c r="H493" s="74"/>
    </row>
    <row r="494" spans="1:8">
      <c r="A494" s="73"/>
      <c r="B494" s="23"/>
      <c r="C494" s="58"/>
      <c r="D494" s="56"/>
      <c r="E494" s="56"/>
      <c r="F494" s="58"/>
      <c r="G494" s="23"/>
      <c r="H494" s="74"/>
    </row>
    <row r="495" spans="1:8" ht="22.5">
      <c r="A495" s="72"/>
      <c r="B495" s="60"/>
      <c r="C495" s="62" t="s">
        <v>9200</v>
      </c>
      <c r="D495" s="43"/>
      <c r="E495" s="43"/>
      <c r="F495" s="62"/>
      <c r="G495" s="60"/>
      <c r="H495" s="80"/>
    </row>
    <row r="496" spans="1:8">
      <c r="A496" s="73"/>
      <c r="B496" s="23"/>
      <c r="C496" s="58"/>
      <c r="D496" s="56"/>
      <c r="E496" s="56"/>
      <c r="F496" s="58"/>
      <c r="G496" s="23"/>
      <c r="H496" s="74"/>
    </row>
    <row r="497" spans="1:8" ht="24.95" customHeight="1">
      <c r="A497" s="73" t="s">
        <v>8710</v>
      </c>
      <c r="B497" s="23" t="s">
        <v>6821</v>
      </c>
      <c r="C497" s="58" t="s">
        <v>6822</v>
      </c>
      <c r="D497" s="56" t="s">
        <v>47</v>
      </c>
      <c r="E497" s="56">
        <f>14*0.28*1</f>
        <v>3.9200000000000004</v>
      </c>
      <c r="F497" s="58"/>
      <c r="G497" s="23"/>
      <c r="H497" s="74"/>
    </row>
    <row r="498" spans="1:8" ht="9.9499999999999993" customHeight="1">
      <c r="A498" s="73"/>
      <c r="B498" s="23"/>
      <c r="C498" s="58"/>
      <c r="D498" s="56"/>
      <c r="E498" s="56"/>
      <c r="F498" s="58"/>
      <c r="G498" s="23"/>
      <c r="H498" s="74"/>
    </row>
    <row r="499" spans="1:8" ht="9.9499999999999993" customHeight="1">
      <c r="A499" s="72"/>
      <c r="B499" s="60"/>
      <c r="C499" s="62" t="s">
        <v>9201</v>
      </c>
      <c r="D499" s="43"/>
      <c r="E499" s="43"/>
      <c r="F499" s="62"/>
      <c r="G499" s="60"/>
      <c r="H499" s="80"/>
    </row>
    <row r="500" spans="1:8" ht="9.9499999999999993" customHeight="1">
      <c r="A500" s="73"/>
      <c r="B500" s="23"/>
      <c r="C500" s="58"/>
      <c r="D500" s="56"/>
      <c r="E500" s="56"/>
      <c r="F500" s="58"/>
      <c r="G500" s="23"/>
      <c r="H500" s="74"/>
    </row>
    <row r="501" spans="1:8" ht="45">
      <c r="A501" s="73" t="s">
        <v>8710</v>
      </c>
      <c r="B501" s="23" t="s">
        <v>1202</v>
      </c>
      <c r="C501" s="58" t="s">
        <v>1203</v>
      </c>
      <c r="D501" s="56" t="s">
        <v>47</v>
      </c>
      <c r="E501" s="56">
        <v>50.44</v>
      </c>
      <c r="F501" s="58"/>
      <c r="G501" s="23"/>
      <c r="H501" s="74"/>
    </row>
    <row r="502" spans="1:8">
      <c r="A502" s="73"/>
      <c r="B502" s="23"/>
      <c r="C502" s="58"/>
      <c r="D502" s="56"/>
      <c r="E502" s="56"/>
      <c r="F502" s="58"/>
      <c r="G502" s="23"/>
      <c r="H502" s="74"/>
    </row>
    <row r="503" spans="1:8" ht="22.5">
      <c r="A503" s="72"/>
      <c r="B503" s="60"/>
      <c r="C503" s="62" t="s">
        <v>9202</v>
      </c>
      <c r="D503" s="43"/>
      <c r="E503" s="43"/>
      <c r="F503" s="62"/>
      <c r="G503" s="60"/>
      <c r="H503" s="80"/>
    </row>
    <row r="504" spans="1:8">
      <c r="A504" s="73"/>
      <c r="B504" s="23"/>
      <c r="C504" s="58"/>
      <c r="D504" s="56"/>
      <c r="E504" s="56"/>
      <c r="F504" s="58"/>
      <c r="G504" s="23"/>
      <c r="H504" s="74"/>
    </row>
    <row r="505" spans="1:8">
      <c r="A505" s="73"/>
      <c r="B505" s="23">
        <v>9</v>
      </c>
      <c r="C505" s="59" t="s">
        <v>8639</v>
      </c>
      <c r="D505" s="56"/>
      <c r="E505" s="56"/>
      <c r="F505" s="58"/>
      <c r="G505" s="23"/>
      <c r="H505" s="74"/>
    </row>
    <row r="506" spans="1:8">
      <c r="A506" s="73"/>
      <c r="B506" s="23"/>
      <c r="C506" s="59" t="s">
        <v>8665</v>
      </c>
      <c r="D506" s="56"/>
      <c r="E506" s="56"/>
      <c r="F506" s="58"/>
      <c r="G506" s="23"/>
      <c r="H506" s="74"/>
    </row>
    <row r="507" spans="1:8" ht="33.75">
      <c r="A507" s="73"/>
      <c r="B507" s="282">
        <v>150123</v>
      </c>
      <c r="C507" s="283" t="s">
        <v>8740</v>
      </c>
      <c r="D507" s="284" t="s">
        <v>47</v>
      </c>
      <c r="E507" s="285">
        <v>2655.46</v>
      </c>
      <c r="F507" s="286"/>
      <c r="G507" s="23"/>
      <c r="H507" s="74"/>
    </row>
    <row r="508" spans="1:8" ht="9.9499999999999993" customHeight="1">
      <c r="A508" s="73"/>
      <c r="B508" s="282"/>
      <c r="C508" s="283"/>
      <c r="D508" s="284"/>
      <c r="E508" s="285"/>
      <c r="F508" s="286"/>
      <c r="G508" s="23"/>
      <c r="H508" s="74"/>
    </row>
    <row r="509" spans="1:8" ht="22.5">
      <c r="A509" s="72"/>
      <c r="B509" s="60"/>
      <c r="C509" s="62" t="s">
        <v>9203</v>
      </c>
      <c r="D509" s="43"/>
      <c r="E509" s="43"/>
      <c r="F509" s="62"/>
      <c r="G509" s="60"/>
      <c r="H509" s="80"/>
    </row>
    <row r="510" spans="1:8" ht="9.9499999999999993" customHeight="1">
      <c r="A510" s="73"/>
      <c r="B510" s="282"/>
      <c r="C510" s="283"/>
      <c r="D510" s="284"/>
      <c r="E510" s="285"/>
      <c r="F510" s="286"/>
      <c r="G510" s="23"/>
      <c r="H510" s="74"/>
    </row>
    <row r="511" spans="1:8" ht="9.9499999999999993" customHeight="1">
      <c r="A511" s="73"/>
      <c r="B511" s="23"/>
      <c r="C511" s="59" t="s">
        <v>8666</v>
      </c>
      <c r="D511" s="56"/>
      <c r="E511" s="56"/>
      <c r="F511" s="58"/>
      <c r="G511" s="23"/>
      <c r="H511" s="74"/>
    </row>
    <row r="512" spans="1:8" ht="33.75">
      <c r="A512" s="287" t="s">
        <v>8706</v>
      </c>
      <c r="B512" s="23" t="s">
        <v>6517</v>
      </c>
      <c r="C512" s="58" t="s">
        <v>6518</v>
      </c>
      <c r="D512" s="56" t="s">
        <v>47</v>
      </c>
      <c r="E512" s="56">
        <v>1176.2</v>
      </c>
      <c r="F512" s="58"/>
      <c r="G512" s="23"/>
      <c r="H512" s="74"/>
    </row>
    <row r="513" spans="1:8">
      <c r="A513" s="287"/>
      <c r="B513" s="23"/>
      <c r="C513" s="58"/>
      <c r="D513" s="56"/>
      <c r="E513" s="56"/>
      <c r="F513" s="58"/>
      <c r="G513" s="23"/>
      <c r="H513" s="74"/>
    </row>
    <row r="514" spans="1:8" ht="22.5">
      <c r="A514" s="72"/>
      <c r="B514" s="60"/>
      <c r="C514" s="62" t="s">
        <v>9204</v>
      </c>
      <c r="D514" s="43"/>
      <c r="E514" s="43"/>
      <c r="F514" s="62"/>
      <c r="G514" s="60"/>
      <c r="H514" s="80"/>
    </row>
    <row r="515" spans="1:8">
      <c r="A515" s="287"/>
      <c r="B515" s="23"/>
      <c r="C515" s="58"/>
      <c r="D515" s="56"/>
      <c r="E515" s="56"/>
      <c r="F515" s="58"/>
      <c r="G515" s="23"/>
      <c r="H515" s="74"/>
    </row>
    <row r="516" spans="1:8" ht="67.5">
      <c r="A516" s="73"/>
      <c r="B516" s="23" t="s">
        <v>6520</v>
      </c>
      <c r="C516" s="58" t="s">
        <v>6521</v>
      </c>
      <c r="D516" s="56" t="s">
        <v>47</v>
      </c>
      <c r="E516" s="56">
        <f>E512</f>
        <v>1176.2</v>
      </c>
      <c r="F516" s="56"/>
      <c r="G516" s="23"/>
      <c r="H516" s="74"/>
    </row>
    <row r="517" spans="1:8">
      <c r="A517" s="73"/>
      <c r="B517" s="23"/>
      <c r="C517" s="58"/>
      <c r="D517" s="56"/>
      <c r="E517" s="56"/>
      <c r="F517" s="56"/>
      <c r="G517" s="23"/>
      <c r="H517" s="74"/>
    </row>
    <row r="518" spans="1:8" ht="22.5">
      <c r="A518" s="72"/>
      <c r="B518" s="60"/>
      <c r="C518" s="62" t="s">
        <v>9205</v>
      </c>
      <c r="D518" s="43"/>
      <c r="E518" s="43"/>
      <c r="F518" s="62"/>
      <c r="G518" s="60"/>
      <c r="H518" s="80"/>
    </row>
    <row r="519" spans="1:8">
      <c r="A519" s="73"/>
      <c r="B519" s="23"/>
      <c r="C519" s="58"/>
      <c r="D519" s="56"/>
      <c r="E519" s="56"/>
      <c r="F519" s="56"/>
      <c r="G519" s="23"/>
      <c r="H519" s="74"/>
    </row>
    <row r="520" spans="1:8">
      <c r="A520" s="73"/>
      <c r="B520" s="23"/>
      <c r="C520" s="59" t="s">
        <v>8667</v>
      </c>
      <c r="D520" s="56"/>
      <c r="E520" s="56"/>
      <c r="F520" s="56"/>
      <c r="G520" s="23"/>
      <c r="H520" s="74"/>
    </row>
    <row r="521" spans="1:8" ht="33.75">
      <c r="A521" s="73" t="s">
        <v>8710</v>
      </c>
      <c r="B521" s="23" t="s">
        <v>6575</v>
      </c>
      <c r="C521" s="58" t="s">
        <v>6576</v>
      </c>
      <c r="D521" s="56" t="s">
        <v>47</v>
      </c>
      <c r="E521" s="56">
        <v>294.27500000000015</v>
      </c>
      <c r="F521" s="56"/>
      <c r="G521" s="23"/>
      <c r="H521" s="74"/>
    </row>
    <row r="522" spans="1:8">
      <c r="A522" s="73"/>
      <c r="B522" s="23"/>
      <c r="C522" s="58"/>
      <c r="D522" s="56"/>
      <c r="E522" s="56"/>
      <c r="F522" s="56"/>
      <c r="G522" s="23"/>
      <c r="H522" s="74"/>
    </row>
    <row r="523" spans="1:8" ht="22.5">
      <c r="A523" s="72"/>
      <c r="B523" s="60"/>
      <c r="C523" s="62" t="s">
        <v>9205</v>
      </c>
      <c r="D523" s="43"/>
      <c r="E523" s="43"/>
      <c r="F523" s="62"/>
      <c r="G523" s="60"/>
      <c r="H523" s="80"/>
    </row>
    <row r="524" spans="1:8">
      <c r="A524" s="73"/>
      <c r="B524" s="23"/>
      <c r="C524" s="58"/>
      <c r="D524" s="56"/>
      <c r="E524" s="56"/>
      <c r="F524" s="56"/>
      <c r="G524" s="23"/>
      <c r="H524" s="74"/>
    </row>
    <row r="525" spans="1:8" ht="15" customHeight="1">
      <c r="A525" s="73"/>
      <c r="B525" s="23" t="s">
        <v>6594</v>
      </c>
      <c r="C525" s="58" t="s">
        <v>6595</v>
      </c>
      <c r="D525" s="56" t="s">
        <v>47</v>
      </c>
      <c r="E525" s="56">
        <f>E521</f>
        <v>294.27500000000015</v>
      </c>
      <c r="F525" s="56"/>
      <c r="G525" s="23"/>
      <c r="H525" s="74"/>
    </row>
    <row r="526" spans="1:8" ht="15" customHeight="1">
      <c r="A526" s="73"/>
      <c r="B526" s="23"/>
      <c r="C526" s="58"/>
      <c r="D526" s="56"/>
      <c r="E526" s="56"/>
      <c r="F526" s="56"/>
      <c r="G526" s="23"/>
      <c r="H526" s="74"/>
    </row>
    <row r="527" spans="1:8" ht="22.5">
      <c r="A527" s="72"/>
      <c r="B527" s="60"/>
      <c r="C527" s="62" t="s">
        <v>9205</v>
      </c>
      <c r="D527" s="43"/>
      <c r="E527" s="43"/>
      <c r="F527" s="62"/>
      <c r="G527" s="60"/>
      <c r="H527" s="80"/>
    </row>
    <row r="528" spans="1:8" ht="15" customHeight="1">
      <c r="A528" s="73"/>
      <c r="B528" s="23"/>
      <c r="C528" s="58"/>
      <c r="D528" s="56"/>
      <c r="E528" s="56"/>
      <c r="F528" s="56"/>
      <c r="G528" s="23"/>
      <c r="H528" s="74"/>
    </row>
    <row r="529" spans="1:8">
      <c r="A529" s="73"/>
      <c r="B529" s="23"/>
      <c r="C529" s="59" t="s">
        <v>8668</v>
      </c>
      <c r="D529" s="56"/>
      <c r="E529" s="56"/>
      <c r="F529" s="56"/>
      <c r="G529" s="23"/>
      <c r="H529" s="74"/>
    </row>
    <row r="530" spans="1:8" ht="45">
      <c r="A530" s="73" t="s">
        <v>8710</v>
      </c>
      <c r="B530" s="23" t="s">
        <v>6608</v>
      </c>
      <c r="C530" s="58" t="s">
        <v>6609</v>
      </c>
      <c r="D530" s="56" t="s">
        <v>47</v>
      </c>
      <c r="E530" s="56">
        <f>E379</f>
        <v>56.64</v>
      </c>
      <c r="F530" s="56"/>
      <c r="G530" s="23"/>
      <c r="H530" s="74"/>
    </row>
    <row r="531" spans="1:8">
      <c r="A531" s="73"/>
      <c r="B531" s="23"/>
      <c r="C531" s="58"/>
      <c r="D531" s="56"/>
      <c r="E531" s="56"/>
      <c r="F531" s="56"/>
      <c r="G531" s="23"/>
      <c r="H531" s="74"/>
    </row>
    <row r="532" spans="1:8">
      <c r="A532" s="72"/>
      <c r="B532" s="60"/>
      <c r="C532" s="62" t="s">
        <v>9206</v>
      </c>
      <c r="D532" s="43" t="s">
        <v>47</v>
      </c>
      <c r="E532" s="43">
        <v>56.64</v>
      </c>
      <c r="F532" s="62"/>
      <c r="G532" s="60"/>
      <c r="H532" s="80"/>
    </row>
    <row r="533" spans="1:8">
      <c r="A533" s="73"/>
      <c r="B533" s="23"/>
      <c r="C533" s="58"/>
      <c r="D533" s="56"/>
      <c r="E533" s="56"/>
      <c r="F533" s="56"/>
      <c r="G533" s="23"/>
      <c r="H533" s="74"/>
    </row>
    <row r="534" spans="1:8" ht="33.75">
      <c r="A534" s="73"/>
      <c r="B534" s="23" t="s">
        <v>6610</v>
      </c>
      <c r="C534" s="58" t="s">
        <v>6611</v>
      </c>
      <c r="D534" s="56" t="s">
        <v>47</v>
      </c>
      <c r="E534" s="56">
        <f>E530</f>
        <v>56.64</v>
      </c>
      <c r="F534" s="56"/>
      <c r="G534" s="23"/>
      <c r="H534" s="74"/>
    </row>
    <row r="535" spans="1:8">
      <c r="A535" s="73"/>
      <c r="B535" s="23"/>
      <c r="C535" s="58"/>
      <c r="D535" s="56"/>
      <c r="E535" s="56"/>
      <c r="F535" s="56"/>
      <c r="G535" s="23"/>
      <c r="H535" s="74"/>
    </row>
    <row r="536" spans="1:8" ht="22.5">
      <c r="A536" s="72"/>
      <c r="B536" s="60"/>
      <c r="C536" s="62" t="s">
        <v>9167</v>
      </c>
      <c r="D536" s="43" t="s">
        <v>47</v>
      </c>
      <c r="E536" s="43">
        <v>56.64</v>
      </c>
      <c r="F536" s="62"/>
      <c r="G536" s="60"/>
      <c r="H536" s="80"/>
    </row>
    <row r="537" spans="1:8">
      <c r="A537" s="73"/>
      <c r="B537" s="23"/>
      <c r="C537" s="58"/>
      <c r="D537" s="56"/>
      <c r="E537" s="56"/>
      <c r="F537" s="56"/>
      <c r="G537" s="23"/>
      <c r="H537" s="74"/>
    </row>
    <row r="538" spans="1:8" ht="45">
      <c r="A538" s="73" t="s">
        <v>8710</v>
      </c>
      <c r="B538" s="23" t="s">
        <v>6624</v>
      </c>
      <c r="C538" s="58" t="s">
        <v>6625</v>
      </c>
      <c r="D538" s="56" t="s">
        <v>47</v>
      </c>
      <c r="E538" s="56">
        <v>154.61999999999998</v>
      </c>
      <c r="F538" s="56"/>
      <c r="G538" s="23"/>
      <c r="H538" s="74"/>
    </row>
    <row r="539" spans="1:8">
      <c r="A539" s="73"/>
      <c r="B539" s="23"/>
      <c r="C539" s="58"/>
      <c r="D539" s="56"/>
      <c r="E539" s="56"/>
      <c r="F539" s="56"/>
      <c r="G539" s="23"/>
      <c r="H539" s="74"/>
    </row>
    <row r="540" spans="1:8" ht="33.75">
      <c r="A540" s="72"/>
      <c r="B540" s="60"/>
      <c r="C540" s="62" t="s">
        <v>9207</v>
      </c>
      <c r="D540" s="43"/>
      <c r="E540" s="43"/>
      <c r="F540" s="62"/>
      <c r="G540" s="60"/>
      <c r="H540" s="80"/>
    </row>
    <row r="541" spans="1:8">
      <c r="A541" s="73"/>
      <c r="B541" s="23"/>
      <c r="C541" s="58"/>
      <c r="D541" s="56"/>
      <c r="E541" s="56"/>
      <c r="F541" s="56"/>
      <c r="G541" s="23"/>
      <c r="H541" s="74"/>
    </row>
    <row r="542" spans="1:8">
      <c r="A542" s="73"/>
      <c r="B542" s="23"/>
      <c r="C542" s="58"/>
      <c r="D542" s="56"/>
      <c r="E542" s="56"/>
      <c r="F542" s="56"/>
      <c r="G542" s="23"/>
      <c r="H542" s="74"/>
    </row>
    <row r="543" spans="1:8">
      <c r="A543" s="73"/>
      <c r="B543" s="23"/>
      <c r="C543" s="58"/>
      <c r="D543" s="56"/>
      <c r="E543" s="56"/>
      <c r="F543" s="56"/>
      <c r="G543" s="23"/>
      <c r="H543" s="74"/>
    </row>
    <row r="544" spans="1:8" ht="22.5">
      <c r="A544" s="73" t="s">
        <v>8710</v>
      </c>
      <c r="B544" s="23" t="s">
        <v>9208</v>
      </c>
      <c r="C544" s="58" t="s">
        <v>8689</v>
      </c>
      <c r="D544" s="56" t="s">
        <v>1</v>
      </c>
      <c r="E544" s="56">
        <f>E547</f>
        <v>15</v>
      </c>
      <c r="F544" s="56"/>
      <c r="G544" s="23"/>
      <c r="H544" s="74"/>
    </row>
    <row r="545" spans="1:9">
      <c r="A545" s="73"/>
      <c r="B545" s="23"/>
      <c r="C545" s="58"/>
      <c r="D545" s="56"/>
      <c r="E545" s="56"/>
      <c r="F545" s="56"/>
      <c r="G545" s="23"/>
      <c r="H545" s="74"/>
    </row>
    <row r="546" spans="1:9">
      <c r="A546" s="73"/>
      <c r="B546" s="23"/>
      <c r="C546" s="58"/>
      <c r="D546" s="56"/>
      <c r="E546" s="56"/>
      <c r="F546" s="56"/>
      <c r="G546" s="23"/>
      <c r="H546" s="74"/>
    </row>
    <row r="547" spans="1:9" ht="22.5">
      <c r="A547" s="72"/>
      <c r="B547" s="60"/>
      <c r="C547" s="62" t="s">
        <v>9209</v>
      </c>
      <c r="D547" s="43" t="s">
        <v>1</v>
      </c>
      <c r="E547" s="43">
        <v>15</v>
      </c>
      <c r="F547" s="43"/>
      <c r="G547" s="60"/>
      <c r="H547" s="80"/>
    </row>
    <row r="548" spans="1:9">
      <c r="A548" s="73"/>
      <c r="B548" s="23"/>
      <c r="C548" s="58"/>
      <c r="D548" s="56"/>
      <c r="E548" s="56"/>
      <c r="F548" s="56"/>
      <c r="G548" s="23"/>
      <c r="H548" s="74"/>
    </row>
    <row r="549" spans="1:9">
      <c r="A549" s="73"/>
      <c r="B549" s="23"/>
      <c r="C549" s="59" t="s">
        <v>8733</v>
      </c>
      <c r="D549" s="56"/>
      <c r="E549" s="56"/>
      <c r="F549" s="56"/>
      <c r="G549" s="23"/>
      <c r="H549" s="74"/>
    </row>
    <row r="550" spans="1:9" ht="45">
      <c r="A550" s="73" t="s">
        <v>8710</v>
      </c>
      <c r="B550" s="23">
        <v>79467</v>
      </c>
      <c r="C550" s="58" t="s">
        <v>6648</v>
      </c>
      <c r="D550" s="56" t="s">
        <v>6649</v>
      </c>
      <c r="E550" s="56">
        <v>7</v>
      </c>
      <c r="F550" s="56"/>
      <c r="G550" s="23"/>
      <c r="H550" s="74"/>
    </row>
    <row r="551" spans="1:9">
      <c r="A551" s="73"/>
      <c r="B551" s="23"/>
      <c r="C551" s="58"/>
      <c r="D551" s="56"/>
      <c r="E551" s="56"/>
      <c r="F551" s="56"/>
      <c r="G551" s="23"/>
      <c r="H551" s="74"/>
    </row>
    <row r="552" spans="1:9" ht="22.5">
      <c r="A552" s="72"/>
      <c r="B552" s="60"/>
      <c r="C552" s="62" t="s">
        <v>9167</v>
      </c>
      <c r="D552" s="43" t="s">
        <v>6649</v>
      </c>
      <c r="E552" s="43">
        <v>7</v>
      </c>
      <c r="F552" s="43"/>
      <c r="G552" s="60"/>
      <c r="H552" s="80"/>
    </row>
    <row r="553" spans="1:9">
      <c r="A553" s="73"/>
      <c r="B553" s="23"/>
      <c r="C553" s="58"/>
      <c r="D553" s="56"/>
      <c r="E553" s="56"/>
      <c r="F553" s="56"/>
      <c r="G553" s="23"/>
      <c r="H553" s="74"/>
    </row>
    <row r="554" spans="1:9">
      <c r="A554" s="73"/>
      <c r="B554" s="99">
        <v>10</v>
      </c>
      <c r="C554" s="59" t="s">
        <v>8649</v>
      </c>
      <c r="D554" s="64"/>
      <c r="E554" s="64"/>
      <c r="F554" s="59"/>
      <c r="G554" s="99"/>
      <c r="H554" s="76"/>
      <c r="I554" s="33"/>
    </row>
    <row r="555" spans="1:9" ht="24.95" customHeight="1">
      <c r="A555" s="73"/>
      <c r="B555" s="23" t="s">
        <v>8678</v>
      </c>
      <c r="C555" s="58" t="s">
        <v>8752</v>
      </c>
      <c r="D555" s="56" t="s">
        <v>1</v>
      </c>
      <c r="E555" s="56">
        <v>45</v>
      </c>
      <c r="F555" s="58"/>
      <c r="G555" s="56"/>
      <c r="H555" s="74"/>
      <c r="I555" s="225"/>
    </row>
    <row r="556" spans="1:9" ht="15" customHeight="1">
      <c r="A556" s="75"/>
      <c r="B556" s="23"/>
      <c r="C556" s="58"/>
      <c r="D556" s="56"/>
      <c r="E556" s="56"/>
      <c r="F556" s="58"/>
      <c r="G556" s="56"/>
      <c r="H556" s="74"/>
      <c r="I556" s="288"/>
    </row>
    <row r="557" spans="1:9" ht="15" customHeight="1">
      <c r="A557" s="70"/>
      <c r="B557" s="60"/>
      <c r="C557" s="62" t="s">
        <v>9210</v>
      </c>
      <c r="D557" s="43"/>
      <c r="E557" s="43"/>
      <c r="F557" s="62"/>
      <c r="G557" s="62"/>
      <c r="H557" s="80"/>
      <c r="I557" s="288"/>
    </row>
    <row r="558" spans="1:9" ht="15" customHeight="1">
      <c r="A558" s="75"/>
      <c r="B558" s="23"/>
      <c r="C558" s="58"/>
      <c r="D558" s="56"/>
      <c r="E558" s="56"/>
      <c r="F558" s="58"/>
      <c r="G558" s="56"/>
      <c r="H558" s="74"/>
      <c r="I558" s="288"/>
    </row>
    <row r="559" spans="1:9" ht="45">
      <c r="A559" s="75"/>
      <c r="B559" s="23" t="s">
        <v>8678</v>
      </c>
      <c r="C559" s="58" t="s">
        <v>8753</v>
      </c>
      <c r="D559" s="56" t="s">
        <v>8691</v>
      </c>
      <c r="E559" s="56">
        <v>1</v>
      </c>
      <c r="F559" s="58"/>
      <c r="G559" s="56"/>
      <c r="H559" s="74"/>
      <c r="I559" s="289"/>
    </row>
    <row r="560" spans="1:9">
      <c r="A560" s="75"/>
      <c r="B560" s="23"/>
      <c r="C560" s="58"/>
      <c r="D560" s="56"/>
      <c r="E560" s="56"/>
      <c r="F560" s="58"/>
      <c r="G560" s="56"/>
      <c r="H560" s="74"/>
      <c r="I560" s="289"/>
    </row>
    <row r="561" spans="1:9" ht="22.5">
      <c r="A561" s="70"/>
      <c r="B561" s="60"/>
      <c r="C561" s="62" t="s">
        <v>9211</v>
      </c>
      <c r="D561" s="43" t="s">
        <v>9212</v>
      </c>
      <c r="E561" s="43">
        <v>1.4</v>
      </c>
      <c r="F561" s="62">
        <v>2.1</v>
      </c>
      <c r="G561" s="43">
        <v>951.24</v>
      </c>
      <c r="H561" s="80">
        <f>ROUND(G561*F561*E561,2)</f>
        <v>2796.65</v>
      </c>
      <c r="I561" s="289"/>
    </row>
    <row r="562" spans="1:9" ht="22.5">
      <c r="A562" s="70"/>
      <c r="B562" s="60"/>
      <c r="C562" s="62" t="s">
        <v>9213</v>
      </c>
      <c r="D562" s="43" t="s">
        <v>8473</v>
      </c>
      <c r="E562" s="43">
        <v>1</v>
      </c>
      <c r="F562" s="62">
        <v>4</v>
      </c>
      <c r="G562" s="43">
        <v>19.54</v>
      </c>
      <c r="H562" s="80">
        <f>ROUND(G562*F562*E562,2)</f>
        <v>78.16</v>
      </c>
      <c r="I562" s="289"/>
    </row>
    <row r="563" spans="1:9" ht="22.5">
      <c r="A563" s="70"/>
      <c r="B563" s="60"/>
      <c r="C563" s="62" t="s">
        <v>9214</v>
      </c>
      <c r="D563" s="43" t="s">
        <v>9215</v>
      </c>
      <c r="E563" s="43">
        <v>1</v>
      </c>
      <c r="F563" s="62">
        <v>4</v>
      </c>
      <c r="G563" s="43">
        <v>16.05</v>
      </c>
      <c r="H563" s="80">
        <f>ROUND(G563*F563*E563,2)</f>
        <v>64.2</v>
      </c>
      <c r="I563" s="289"/>
    </row>
    <row r="564" spans="1:9">
      <c r="A564" s="70"/>
      <c r="B564" s="60"/>
      <c r="C564" s="62" t="s">
        <v>9216</v>
      </c>
      <c r="D564" s="43"/>
      <c r="E564" s="43"/>
      <c r="F564" s="62"/>
      <c r="G564" s="43"/>
      <c r="H564" s="78">
        <f>SUM(H561:H563)</f>
        <v>2939.0099999999998</v>
      </c>
      <c r="I564" s="289"/>
    </row>
    <row r="565" spans="1:9">
      <c r="A565" s="75"/>
      <c r="B565" s="23"/>
      <c r="C565" s="58"/>
      <c r="D565" s="56"/>
      <c r="E565" s="56"/>
      <c r="F565" s="58"/>
      <c r="G565" s="56"/>
      <c r="H565" s="74"/>
      <c r="I565" s="289"/>
    </row>
    <row r="566" spans="1:9" ht="33.75">
      <c r="A566" s="75"/>
      <c r="B566" s="23" t="s">
        <v>9022</v>
      </c>
      <c r="C566" s="58" t="s">
        <v>8692</v>
      </c>
      <c r="D566" s="56" t="s">
        <v>47</v>
      </c>
      <c r="E566" s="56">
        <f>H568</f>
        <v>0.74880000000000002</v>
      </c>
      <c r="F566" s="58"/>
      <c r="G566" s="23"/>
      <c r="H566" s="74"/>
      <c r="I566" s="33"/>
    </row>
    <row r="567" spans="1:9">
      <c r="A567" s="75"/>
      <c r="B567" s="23"/>
      <c r="C567" s="58"/>
      <c r="D567" s="56"/>
      <c r="E567" s="56"/>
      <c r="F567" s="58"/>
      <c r="G567" s="23"/>
      <c r="H567" s="74"/>
      <c r="I567" s="33"/>
    </row>
    <row r="568" spans="1:9">
      <c r="A568" s="70"/>
      <c r="B568" s="60"/>
      <c r="C568" s="62" t="s">
        <v>9217</v>
      </c>
      <c r="D568" s="43" t="s">
        <v>9090</v>
      </c>
      <c r="E568" s="43">
        <v>0.78</v>
      </c>
      <c r="F568" s="62">
        <v>0.32</v>
      </c>
      <c r="G568" s="60">
        <v>3</v>
      </c>
      <c r="H568" s="80">
        <f>E568*F568*G568</f>
        <v>0.74880000000000002</v>
      </c>
      <c r="I568" s="33"/>
    </row>
    <row r="569" spans="1:9">
      <c r="A569" s="75"/>
      <c r="B569" s="23"/>
      <c r="C569" s="58"/>
      <c r="D569" s="56"/>
      <c r="E569" s="56"/>
      <c r="F569" s="58"/>
      <c r="G569" s="23"/>
      <c r="H569" s="74"/>
      <c r="I569" s="33"/>
    </row>
    <row r="570" spans="1:9" ht="90">
      <c r="A570" s="75"/>
      <c r="B570" s="23" t="s">
        <v>519</v>
      </c>
      <c r="C570" s="58" t="s">
        <v>520</v>
      </c>
      <c r="D570" s="56" t="s">
        <v>13</v>
      </c>
      <c r="E570" s="56">
        <v>2</v>
      </c>
      <c r="F570" s="58"/>
      <c r="G570" s="23"/>
      <c r="H570" s="74"/>
    </row>
    <row r="571" spans="1:9">
      <c r="A571" s="75"/>
      <c r="B571" s="23"/>
      <c r="C571" s="58"/>
      <c r="D571" s="56"/>
      <c r="E571" s="56"/>
      <c r="F571" s="58"/>
      <c r="G571" s="23"/>
      <c r="H571" s="74"/>
    </row>
    <row r="572" spans="1:9" ht="22.5">
      <c r="A572" s="70"/>
      <c r="B572" s="60"/>
      <c r="C572" s="62" t="s">
        <v>9218</v>
      </c>
      <c r="D572" s="43"/>
      <c r="E572" s="43"/>
      <c r="F572" s="62"/>
      <c r="G572" s="60"/>
      <c r="H572" s="80"/>
    </row>
    <row r="573" spans="1:9">
      <c r="A573" s="75"/>
      <c r="B573" s="23"/>
      <c r="C573" s="58"/>
      <c r="D573" s="56"/>
      <c r="E573" s="56"/>
      <c r="F573" s="58"/>
      <c r="G573" s="23"/>
      <c r="H573" s="74"/>
    </row>
    <row r="574" spans="1:9" ht="56.25">
      <c r="A574" s="73" t="s">
        <v>8745</v>
      </c>
      <c r="B574" s="23" t="s">
        <v>8674</v>
      </c>
      <c r="C574" s="58" t="s">
        <v>8737</v>
      </c>
      <c r="D574" s="56" t="s">
        <v>8691</v>
      </c>
      <c r="E574" s="56">
        <v>1</v>
      </c>
      <c r="F574" s="58"/>
      <c r="G574" s="56"/>
      <c r="H574" s="74"/>
      <c r="I574" s="280"/>
    </row>
    <row r="575" spans="1:9">
      <c r="A575" s="73"/>
      <c r="B575" s="23"/>
      <c r="C575" s="58"/>
      <c r="D575" s="56"/>
      <c r="E575" s="56"/>
      <c r="F575" s="58"/>
      <c r="G575" s="56"/>
      <c r="H575" s="74"/>
      <c r="I575" s="280"/>
    </row>
    <row r="576" spans="1:9" ht="22.5">
      <c r="A576" s="72"/>
      <c r="B576" s="60"/>
      <c r="C576" s="62" t="s">
        <v>9218</v>
      </c>
      <c r="D576" s="43"/>
      <c r="E576" s="43"/>
      <c r="F576" s="62"/>
      <c r="G576" s="43"/>
      <c r="H576" s="80"/>
      <c r="I576" s="280"/>
    </row>
    <row r="577" spans="1:13">
      <c r="A577" s="73"/>
      <c r="B577" s="23"/>
      <c r="C577" s="58"/>
      <c r="D577" s="56"/>
      <c r="E577" s="56"/>
      <c r="F577" s="58"/>
      <c r="G577" s="56"/>
      <c r="H577" s="74"/>
      <c r="I577" s="280"/>
    </row>
    <row r="578" spans="1:13" ht="90">
      <c r="A578" s="73" t="s">
        <v>8710</v>
      </c>
      <c r="B578" s="23" t="s">
        <v>522</v>
      </c>
      <c r="C578" s="58" t="s">
        <v>523</v>
      </c>
      <c r="D578" s="56" t="s">
        <v>13</v>
      </c>
      <c r="E578" s="56">
        <v>6</v>
      </c>
      <c r="F578" s="58"/>
      <c r="G578" s="23"/>
      <c r="H578" s="74"/>
      <c r="M578" s="48"/>
    </row>
    <row r="579" spans="1:13">
      <c r="A579" s="73"/>
      <c r="B579" s="23"/>
      <c r="C579" s="58"/>
      <c r="D579" s="56"/>
      <c r="E579" s="56"/>
      <c r="F579" s="58"/>
      <c r="G579" s="23"/>
      <c r="H579" s="74"/>
      <c r="M579" s="48"/>
    </row>
    <row r="580" spans="1:13" ht="22.5">
      <c r="A580" s="72"/>
      <c r="B580" s="60"/>
      <c r="C580" s="62" t="s">
        <v>9218</v>
      </c>
      <c r="D580" s="43"/>
      <c r="E580" s="43"/>
      <c r="F580" s="62"/>
      <c r="G580" s="43"/>
      <c r="H580" s="80"/>
      <c r="M580" s="48"/>
    </row>
    <row r="581" spans="1:13">
      <c r="A581" s="73"/>
      <c r="B581" s="23"/>
      <c r="C581" s="58"/>
      <c r="D581" s="56"/>
      <c r="E581" s="56"/>
      <c r="F581" s="58"/>
      <c r="G581" s="23"/>
      <c r="H581" s="74"/>
      <c r="M581" s="48"/>
    </row>
    <row r="582" spans="1:13" ht="90">
      <c r="A582" s="73"/>
      <c r="B582" s="23" t="s">
        <v>525</v>
      </c>
      <c r="C582" s="58" t="s">
        <v>526</v>
      </c>
      <c r="D582" s="56" t="s">
        <v>13</v>
      </c>
      <c r="E582" s="56">
        <v>2</v>
      </c>
      <c r="F582" s="58"/>
      <c r="G582" s="23"/>
      <c r="H582" s="74"/>
    </row>
    <row r="583" spans="1:13">
      <c r="A583" s="73"/>
      <c r="B583" s="23"/>
      <c r="C583" s="58"/>
      <c r="D583" s="56"/>
      <c r="E583" s="56"/>
      <c r="F583" s="58"/>
      <c r="G583" s="23"/>
      <c r="H583" s="74"/>
    </row>
    <row r="584" spans="1:13" ht="22.5">
      <c r="A584" s="72"/>
      <c r="B584" s="60"/>
      <c r="C584" s="62" t="s">
        <v>9218</v>
      </c>
      <c r="D584" s="43"/>
      <c r="E584" s="43"/>
      <c r="F584" s="62"/>
      <c r="G584" s="43"/>
      <c r="H584" s="80"/>
    </row>
    <row r="585" spans="1:13">
      <c r="A585" s="73"/>
      <c r="B585" s="23"/>
      <c r="C585" s="58"/>
      <c r="D585" s="56"/>
      <c r="E585" s="56"/>
      <c r="F585" s="58"/>
      <c r="G585" s="23"/>
      <c r="H585" s="74"/>
    </row>
    <row r="586" spans="1:13" ht="101.25">
      <c r="A586" s="73" t="s">
        <v>8710</v>
      </c>
      <c r="B586" s="23">
        <v>91321</v>
      </c>
      <c r="C586" s="58" t="s">
        <v>8672</v>
      </c>
      <c r="D586" s="56" t="s">
        <v>13</v>
      </c>
      <c r="E586" s="56">
        <v>1</v>
      </c>
      <c r="F586" s="58"/>
      <c r="G586" s="56"/>
      <c r="H586" s="74"/>
    </row>
    <row r="587" spans="1:13">
      <c r="A587" s="73"/>
      <c r="B587" s="23"/>
      <c r="C587" s="58"/>
      <c r="D587" s="56"/>
      <c r="E587" s="56"/>
      <c r="F587" s="58"/>
      <c r="G587" s="56"/>
      <c r="H587" s="74"/>
    </row>
    <row r="588" spans="1:13" ht="22.5">
      <c r="A588" s="72"/>
      <c r="B588" s="60"/>
      <c r="C588" s="62" t="s">
        <v>9218</v>
      </c>
      <c r="D588" s="43"/>
      <c r="E588" s="43"/>
      <c r="F588" s="62"/>
      <c r="G588" s="43"/>
      <c r="H588" s="80"/>
    </row>
    <row r="589" spans="1:13">
      <c r="A589" s="73"/>
      <c r="B589" s="23"/>
      <c r="C589" s="58"/>
      <c r="D589" s="56"/>
      <c r="E589" s="56"/>
      <c r="F589" s="58"/>
      <c r="G589" s="56"/>
      <c r="H589" s="74"/>
    </row>
    <row r="590" spans="1:13" ht="45">
      <c r="A590" s="73" t="s">
        <v>8710</v>
      </c>
      <c r="B590" s="23">
        <v>91288</v>
      </c>
      <c r="C590" s="58" t="s">
        <v>449</v>
      </c>
      <c r="D590" s="56" t="s">
        <v>13</v>
      </c>
      <c r="E590" s="56">
        <v>2</v>
      </c>
      <c r="F590" s="58"/>
      <c r="G590" s="23"/>
      <c r="H590" s="74"/>
    </row>
    <row r="591" spans="1:13">
      <c r="A591" s="73"/>
      <c r="B591" s="23"/>
      <c r="C591" s="58"/>
      <c r="D591" s="56"/>
      <c r="E591" s="56"/>
      <c r="F591" s="58"/>
      <c r="G591" s="23"/>
      <c r="H591" s="74"/>
    </row>
    <row r="592" spans="1:13" ht="22.5">
      <c r="A592" s="72"/>
      <c r="B592" s="60"/>
      <c r="C592" s="62" t="s">
        <v>9218</v>
      </c>
      <c r="D592" s="43"/>
      <c r="E592" s="43"/>
      <c r="F592" s="62"/>
      <c r="G592" s="43"/>
      <c r="H592" s="80"/>
    </row>
    <row r="593" spans="1:8">
      <c r="A593" s="73"/>
      <c r="B593" s="23"/>
      <c r="C593" s="58"/>
      <c r="D593" s="56"/>
      <c r="E593" s="56"/>
      <c r="F593" s="58"/>
      <c r="G593" s="23"/>
      <c r="H593" s="74"/>
    </row>
    <row r="594" spans="1:8" ht="45">
      <c r="A594" s="73" t="s">
        <v>8710</v>
      </c>
      <c r="B594" s="23" t="s">
        <v>451</v>
      </c>
      <c r="C594" s="58" t="s">
        <v>449</v>
      </c>
      <c r="D594" s="56" t="s">
        <v>13</v>
      </c>
      <c r="E594" s="56">
        <v>1</v>
      </c>
      <c r="F594" s="58"/>
      <c r="G594" s="23"/>
      <c r="H594" s="74"/>
    </row>
    <row r="595" spans="1:8">
      <c r="A595" s="73"/>
      <c r="B595" s="23"/>
      <c r="C595" s="58"/>
      <c r="D595" s="56"/>
      <c r="E595" s="56"/>
      <c r="F595" s="58"/>
      <c r="G595" s="23"/>
      <c r="H595" s="74"/>
    </row>
    <row r="596" spans="1:8" ht="22.5">
      <c r="A596" s="72"/>
      <c r="B596" s="60"/>
      <c r="C596" s="62" t="s">
        <v>9218</v>
      </c>
      <c r="D596" s="43"/>
      <c r="E596" s="43"/>
      <c r="F596" s="62"/>
      <c r="G596" s="43"/>
      <c r="H596" s="80"/>
    </row>
    <row r="597" spans="1:8">
      <c r="A597" s="73"/>
      <c r="B597" s="23"/>
      <c r="C597" s="58"/>
      <c r="D597" s="56"/>
      <c r="E597" s="56"/>
      <c r="F597" s="58"/>
      <c r="G597" s="23"/>
      <c r="H597" s="74"/>
    </row>
    <row r="598" spans="1:8" ht="56.25">
      <c r="A598" s="73" t="s">
        <v>8710</v>
      </c>
      <c r="B598" s="23" t="s">
        <v>498</v>
      </c>
      <c r="C598" s="58" t="s">
        <v>499</v>
      </c>
      <c r="D598" s="56" t="s">
        <v>13</v>
      </c>
      <c r="E598" s="56">
        <v>12</v>
      </c>
      <c r="F598" s="58"/>
      <c r="G598" s="23"/>
      <c r="H598" s="74"/>
    </row>
    <row r="599" spans="1:8">
      <c r="A599" s="73"/>
      <c r="B599" s="23"/>
      <c r="C599" s="58"/>
      <c r="D599" s="56"/>
      <c r="E599" s="56"/>
      <c r="F599" s="58"/>
      <c r="G599" s="23"/>
      <c r="H599" s="74"/>
    </row>
    <row r="600" spans="1:8" ht="22.5">
      <c r="A600" s="72"/>
      <c r="B600" s="60"/>
      <c r="C600" s="62" t="s">
        <v>9219</v>
      </c>
      <c r="D600" s="43"/>
      <c r="E600" s="43"/>
      <c r="F600" s="62"/>
      <c r="G600" s="43"/>
      <c r="H600" s="80"/>
    </row>
    <row r="601" spans="1:8">
      <c r="A601" s="73"/>
      <c r="B601" s="23"/>
      <c r="C601" s="58"/>
      <c r="D601" s="56"/>
      <c r="E601" s="56"/>
      <c r="F601" s="58"/>
      <c r="G601" s="23"/>
      <c r="H601" s="74"/>
    </row>
    <row r="602" spans="1:8" ht="22.5">
      <c r="A602" s="73" t="s">
        <v>8710</v>
      </c>
      <c r="B602" s="23" t="s">
        <v>640</v>
      </c>
      <c r="C602" s="58" t="s">
        <v>641</v>
      </c>
      <c r="D602" s="56" t="s">
        <v>47</v>
      </c>
      <c r="E602" s="56">
        <v>3</v>
      </c>
      <c r="F602" s="58"/>
      <c r="G602" s="23"/>
      <c r="H602" s="74"/>
    </row>
    <row r="603" spans="1:8">
      <c r="A603" s="73"/>
      <c r="B603" s="23"/>
      <c r="C603" s="58"/>
      <c r="D603" s="56"/>
      <c r="E603" s="56"/>
      <c r="F603" s="58"/>
      <c r="G603" s="23"/>
      <c r="H603" s="74"/>
    </row>
    <row r="604" spans="1:8" ht="22.5">
      <c r="A604" s="72"/>
      <c r="B604" s="60"/>
      <c r="C604" s="62" t="s">
        <v>9220</v>
      </c>
      <c r="D604" s="43"/>
      <c r="E604" s="43"/>
      <c r="F604" s="62"/>
      <c r="G604" s="43"/>
      <c r="H604" s="80"/>
    </row>
    <row r="605" spans="1:8">
      <c r="A605" s="73"/>
      <c r="B605" s="23"/>
      <c r="C605" s="58"/>
      <c r="D605" s="56"/>
      <c r="E605" s="56"/>
      <c r="F605" s="58"/>
      <c r="G605" s="23"/>
      <c r="H605" s="74"/>
    </row>
    <row r="606" spans="1:8" ht="22.5">
      <c r="A606" s="73" t="s">
        <v>8710</v>
      </c>
      <c r="B606" s="23" t="s">
        <v>9023</v>
      </c>
      <c r="C606" s="58" t="s">
        <v>8685</v>
      </c>
      <c r="D606" s="56" t="s">
        <v>8473</v>
      </c>
      <c r="E606" s="56">
        <v>1</v>
      </c>
      <c r="F606" s="58"/>
      <c r="G606" s="23"/>
      <c r="H606" s="74"/>
    </row>
    <row r="607" spans="1:8">
      <c r="A607" s="73"/>
      <c r="B607" s="23"/>
      <c r="C607" s="58"/>
      <c r="D607" s="56"/>
      <c r="E607" s="56"/>
      <c r="F607" s="58"/>
      <c r="G607" s="23"/>
      <c r="H607" s="74"/>
    </row>
    <row r="608" spans="1:8" ht="22.5">
      <c r="A608" s="72"/>
      <c r="B608" s="60"/>
      <c r="C608" s="62" t="s">
        <v>9220</v>
      </c>
      <c r="D608" s="43"/>
      <c r="E608" s="43"/>
      <c r="F608" s="62"/>
      <c r="G608" s="43"/>
      <c r="H608" s="80"/>
    </row>
    <row r="609" spans="1:8">
      <c r="A609" s="73"/>
      <c r="B609" s="23"/>
      <c r="C609" s="58"/>
      <c r="D609" s="56"/>
      <c r="E609" s="56"/>
      <c r="F609" s="58"/>
      <c r="G609" s="23"/>
      <c r="H609" s="74"/>
    </row>
    <row r="610" spans="1:8" ht="33.75">
      <c r="A610" s="73" t="s">
        <v>8710</v>
      </c>
      <c r="B610" s="23" t="s">
        <v>617</v>
      </c>
      <c r="C610" s="58" t="s">
        <v>618</v>
      </c>
      <c r="D610" s="56" t="s">
        <v>47</v>
      </c>
      <c r="E610" s="56">
        <f>ROUND((1.5*1.5)+(2.2*2.2),2)</f>
        <v>7.09</v>
      </c>
      <c r="F610" s="58"/>
      <c r="G610" s="23"/>
      <c r="H610" s="74"/>
    </row>
    <row r="611" spans="1:8">
      <c r="A611" s="73"/>
      <c r="B611" s="23"/>
      <c r="C611" s="58"/>
      <c r="D611" s="56"/>
      <c r="E611" s="56"/>
      <c r="F611" s="58"/>
      <c r="G611" s="23"/>
      <c r="H611" s="74"/>
    </row>
    <row r="612" spans="1:8" ht="22.5">
      <c r="A612" s="72"/>
      <c r="B612" s="60"/>
      <c r="C612" s="62" t="s">
        <v>9220</v>
      </c>
      <c r="D612" s="43"/>
      <c r="E612" s="43"/>
      <c r="F612" s="62"/>
      <c r="G612" s="43"/>
      <c r="H612" s="80"/>
    </row>
    <row r="613" spans="1:8">
      <c r="A613" s="73"/>
      <c r="B613" s="23"/>
      <c r="C613" s="58"/>
      <c r="D613" s="56"/>
      <c r="E613" s="56"/>
      <c r="F613" s="58"/>
      <c r="G613" s="23"/>
      <c r="H613" s="74"/>
    </row>
    <row r="614" spans="1:8">
      <c r="A614" s="73" t="s">
        <v>8745</v>
      </c>
      <c r="B614" s="23">
        <v>84886</v>
      </c>
      <c r="C614" s="58" t="s">
        <v>8650</v>
      </c>
      <c r="D614" s="56" t="s">
        <v>13</v>
      </c>
      <c r="E614" s="56">
        <v>2</v>
      </c>
      <c r="F614" s="58"/>
      <c r="G614" s="23"/>
      <c r="H614" s="74"/>
    </row>
    <row r="615" spans="1:8">
      <c r="A615" s="73"/>
      <c r="B615" s="23"/>
      <c r="C615" s="58"/>
      <c r="D615" s="56"/>
      <c r="E615" s="56"/>
      <c r="F615" s="58"/>
      <c r="G615" s="23"/>
      <c r="H615" s="74"/>
    </row>
    <row r="616" spans="1:8" ht="22.5">
      <c r="A616" s="72"/>
      <c r="B616" s="60"/>
      <c r="C616" s="62" t="s">
        <v>9220</v>
      </c>
      <c r="D616" s="43"/>
      <c r="E616" s="43"/>
      <c r="F616" s="62"/>
      <c r="G616" s="43"/>
      <c r="H616" s="80"/>
    </row>
    <row r="617" spans="1:8">
      <c r="A617" s="73"/>
      <c r="B617" s="23"/>
      <c r="C617" s="58"/>
      <c r="D617" s="56"/>
      <c r="E617" s="56"/>
      <c r="F617" s="58"/>
      <c r="G617" s="23"/>
      <c r="H617" s="74"/>
    </row>
    <row r="618" spans="1:8" ht="22.5">
      <c r="A618" s="73" t="s">
        <v>8710</v>
      </c>
      <c r="B618" s="23" t="s">
        <v>9025</v>
      </c>
      <c r="C618" s="58" t="s">
        <v>8690</v>
      </c>
      <c r="D618" s="56" t="s">
        <v>8473</v>
      </c>
      <c r="E618" s="56">
        <v>3</v>
      </c>
      <c r="F618" s="58"/>
      <c r="G618" s="23"/>
      <c r="H618" s="74"/>
    </row>
    <row r="619" spans="1:8">
      <c r="A619" s="73"/>
      <c r="B619" s="23"/>
      <c r="C619" s="58"/>
      <c r="D619" s="56"/>
      <c r="E619" s="56"/>
      <c r="F619" s="58"/>
      <c r="G619" s="23"/>
      <c r="H619" s="74"/>
    </row>
    <row r="620" spans="1:8" ht="22.5">
      <c r="A620" s="72"/>
      <c r="B620" s="60"/>
      <c r="C620" s="62" t="s">
        <v>9220</v>
      </c>
      <c r="D620" s="43"/>
      <c r="E620" s="43"/>
      <c r="F620" s="62"/>
      <c r="G620" s="43"/>
      <c r="H620" s="80"/>
    </row>
    <row r="621" spans="1:8">
      <c r="A621" s="73"/>
      <c r="B621" s="23"/>
      <c r="C621" s="58"/>
      <c r="D621" s="56"/>
      <c r="E621" s="56"/>
      <c r="F621" s="58"/>
      <c r="G621" s="23"/>
      <c r="H621" s="74"/>
    </row>
    <row r="622" spans="1:8" ht="33.75">
      <c r="A622" s="73" t="s">
        <v>8710</v>
      </c>
      <c r="B622" s="23" t="s">
        <v>9026</v>
      </c>
      <c r="C622" s="58" t="s">
        <v>9027</v>
      </c>
      <c r="D622" s="56" t="s">
        <v>8473</v>
      </c>
      <c r="E622" s="56">
        <v>4</v>
      </c>
      <c r="F622" s="58"/>
      <c r="G622" s="23"/>
      <c r="H622" s="74"/>
    </row>
    <row r="623" spans="1:8">
      <c r="A623" s="73"/>
      <c r="B623" s="23"/>
      <c r="C623" s="58"/>
      <c r="D623" s="56"/>
      <c r="E623" s="56"/>
      <c r="F623" s="58"/>
      <c r="G623" s="23"/>
      <c r="H623" s="74"/>
    </row>
    <row r="624" spans="1:8" ht="22.5">
      <c r="A624" s="72"/>
      <c r="B624" s="60"/>
      <c r="C624" s="62" t="s">
        <v>9220</v>
      </c>
      <c r="D624" s="43"/>
      <c r="E624" s="43"/>
      <c r="F624" s="62"/>
      <c r="G624" s="43"/>
      <c r="H624" s="80"/>
    </row>
    <row r="625" spans="1:9">
      <c r="A625" s="73"/>
      <c r="B625" s="23"/>
      <c r="C625" s="58"/>
      <c r="D625" s="56"/>
      <c r="E625" s="56"/>
      <c r="F625" s="58"/>
      <c r="G625" s="23"/>
      <c r="H625" s="74"/>
    </row>
    <row r="626" spans="1:9" ht="22.5">
      <c r="A626" s="73" t="s">
        <v>9024</v>
      </c>
      <c r="B626" s="23" t="s">
        <v>718</v>
      </c>
      <c r="C626" s="58" t="s">
        <v>719</v>
      </c>
      <c r="D626" s="56" t="s">
        <v>13</v>
      </c>
      <c r="E626" s="56">
        <v>2</v>
      </c>
      <c r="F626" s="58"/>
      <c r="G626" s="23"/>
      <c r="H626" s="74"/>
    </row>
    <row r="627" spans="1:9">
      <c r="A627" s="73"/>
      <c r="B627" s="23"/>
      <c r="C627" s="58"/>
      <c r="D627" s="56"/>
      <c r="E627" s="56"/>
      <c r="F627" s="58"/>
      <c r="G627" s="23"/>
      <c r="H627" s="74"/>
    </row>
    <row r="628" spans="1:9" ht="22.5">
      <c r="A628" s="72"/>
      <c r="B628" s="60"/>
      <c r="C628" s="62" t="s">
        <v>9220</v>
      </c>
      <c r="D628" s="43"/>
      <c r="E628" s="43"/>
      <c r="F628" s="62"/>
      <c r="G628" s="43"/>
      <c r="H628" s="80"/>
    </row>
    <row r="629" spans="1:9">
      <c r="A629" s="73"/>
      <c r="B629" s="23"/>
      <c r="C629" s="58"/>
      <c r="D629" s="56"/>
      <c r="E629" s="56"/>
      <c r="F629" s="58"/>
      <c r="G629" s="23"/>
      <c r="H629" s="74"/>
    </row>
    <row r="630" spans="1:9">
      <c r="A630" s="73"/>
      <c r="B630" s="99">
        <v>11</v>
      </c>
      <c r="C630" s="59" t="s">
        <v>8651</v>
      </c>
      <c r="D630" s="64"/>
      <c r="E630" s="64"/>
      <c r="F630" s="59"/>
      <c r="G630" s="99"/>
      <c r="H630" s="76"/>
    </row>
    <row r="631" spans="1:9" ht="22.5">
      <c r="A631" s="73"/>
      <c r="B631" s="23" t="s">
        <v>735</v>
      </c>
      <c r="C631" s="58" t="s">
        <v>736</v>
      </c>
      <c r="D631" s="56" t="s">
        <v>47</v>
      </c>
      <c r="E631" s="56">
        <f>E610</f>
        <v>7.09</v>
      </c>
      <c r="F631" s="58"/>
      <c r="G631" s="23"/>
      <c r="H631" s="74"/>
    </row>
    <row r="632" spans="1:9">
      <c r="A632" s="73"/>
      <c r="B632" s="23"/>
      <c r="C632" s="58"/>
      <c r="D632" s="56"/>
      <c r="E632" s="56"/>
      <c r="F632" s="58"/>
      <c r="G632" s="23"/>
      <c r="H632" s="74"/>
    </row>
    <row r="633" spans="1:9" ht="22.5">
      <c r="A633" s="72"/>
      <c r="B633" s="60"/>
      <c r="C633" s="62" t="s">
        <v>9220</v>
      </c>
      <c r="D633" s="43"/>
      <c r="E633" s="43"/>
      <c r="F633" s="62"/>
      <c r="G633" s="43"/>
      <c r="H633" s="80"/>
    </row>
    <row r="634" spans="1:9">
      <c r="A634" s="73"/>
      <c r="B634" s="23"/>
      <c r="C634" s="58"/>
      <c r="D634" s="56"/>
      <c r="E634" s="56"/>
      <c r="F634" s="58"/>
      <c r="G634" s="23"/>
      <c r="H634" s="74"/>
    </row>
    <row r="635" spans="1:9" ht="22.5">
      <c r="A635" s="75"/>
      <c r="B635" s="23" t="s">
        <v>8678</v>
      </c>
      <c r="C635" s="58" t="s">
        <v>8730</v>
      </c>
      <c r="D635" s="56" t="s">
        <v>47</v>
      </c>
      <c r="E635" s="56">
        <v>1.5</v>
      </c>
      <c r="F635" s="58"/>
      <c r="G635" s="23"/>
      <c r="H635" s="74"/>
      <c r="I635" s="290"/>
    </row>
    <row r="636" spans="1:9">
      <c r="A636" s="75"/>
      <c r="B636" s="23"/>
      <c r="C636" s="58"/>
      <c r="D636" s="56"/>
      <c r="E636" s="56"/>
      <c r="F636" s="58"/>
      <c r="G636" s="23"/>
      <c r="H636" s="74"/>
      <c r="I636" s="291"/>
    </row>
    <row r="637" spans="1:9" ht="22.5">
      <c r="A637" s="72"/>
      <c r="B637" s="60"/>
      <c r="C637" s="62" t="s">
        <v>9220</v>
      </c>
      <c r="D637" s="43"/>
      <c r="E637" s="43"/>
      <c r="F637" s="62"/>
      <c r="G637" s="43"/>
      <c r="H637" s="80"/>
      <c r="I637" s="291"/>
    </row>
    <row r="638" spans="1:9">
      <c r="A638" s="75"/>
      <c r="B638" s="23"/>
      <c r="C638" s="58"/>
      <c r="D638" s="56"/>
      <c r="E638" s="56"/>
      <c r="F638" s="58"/>
      <c r="G638" s="23"/>
      <c r="H638" s="74"/>
      <c r="I638" s="291"/>
    </row>
    <row r="639" spans="1:9" ht="22.5">
      <c r="A639" s="73" t="s">
        <v>8710</v>
      </c>
      <c r="B639" s="23" t="s">
        <v>8678</v>
      </c>
      <c r="C639" s="58" t="s">
        <v>8755</v>
      </c>
      <c r="D639" s="56" t="s">
        <v>47</v>
      </c>
      <c r="E639" s="56">
        <v>151.01999999999998</v>
      </c>
      <c r="F639" s="58"/>
      <c r="G639" s="56"/>
      <c r="H639" s="88"/>
      <c r="I639" s="421"/>
    </row>
    <row r="640" spans="1:9">
      <c r="A640" s="73"/>
      <c r="B640" s="23"/>
      <c r="C640" s="58"/>
      <c r="D640" s="56"/>
      <c r="E640" s="56"/>
      <c r="F640" s="58"/>
      <c r="G640" s="56"/>
      <c r="H640" s="88"/>
      <c r="I640" s="421"/>
    </row>
    <row r="641" spans="1:9" ht="22.5">
      <c r="A641" s="72"/>
      <c r="B641" s="60"/>
      <c r="C641" s="62" t="s">
        <v>9221</v>
      </c>
      <c r="D641" s="43"/>
      <c r="E641" s="43"/>
      <c r="F641" s="62"/>
      <c r="G641" s="43"/>
      <c r="H641" s="267"/>
      <c r="I641" s="421"/>
    </row>
    <row r="642" spans="1:9">
      <c r="A642" s="73"/>
      <c r="B642" s="23"/>
      <c r="C642" s="58"/>
      <c r="D642" s="56"/>
      <c r="E642" s="56"/>
      <c r="F642" s="58"/>
      <c r="G642" s="56"/>
      <c r="H642" s="88"/>
      <c r="I642" s="421"/>
    </row>
    <row r="643" spans="1:9" ht="22.5">
      <c r="A643" s="73"/>
      <c r="B643" s="23" t="s">
        <v>8678</v>
      </c>
      <c r="C643" s="58" t="s">
        <v>8754</v>
      </c>
      <c r="D643" s="56" t="s">
        <v>47</v>
      </c>
      <c r="E643" s="56">
        <v>3.6</v>
      </c>
      <c r="F643" s="58"/>
      <c r="G643" s="56"/>
      <c r="H643" s="88"/>
      <c r="I643" s="422"/>
    </row>
    <row r="644" spans="1:9">
      <c r="A644" s="73"/>
      <c r="B644" s="23"/>
      <c r="C644" s="58"/>
      <c r="D644" s="56"/>
      <c r="E644" s="56"/>
      <c r="F644" s="58"/>
      <c r="G644" s="56"/>
      <c r="H644" s="88"/>
      <c r="I644" s="203"/>
    </row>
    <row r="645" spans="1:9" ht="22.5">
      <c r="A645" s="72"/>
      <c r="B645" s="60"/>
      <c r="C645" s="62" t="s">
        <v>9221</v>
      </c>
      <c r="D645" s="43"/>
      <c r="E645" s="43"/>
      <c r="F645" s="62"/>
      <c r="G645" s="43"/>
      <c r="H645" s="267"/>
      <c r="I645" s="203"/>
    </row>
    <row r="646" spans="1:9">
      <c r="A646" s="73"/>
      <c r="B646" s="23"/>
      <c r="C646" s="58"/>
      <c r="D646" s="56"/>
      <c r="E646" s="56"/>
      <c r="F646" s="58"/>
      <c r="G646" s="56"/>
      <c r="H646" s="88"/>
      <c r="I646" s="203"/>
    </row>
    <row r="647" spans="1:9">
      <c r="A647" s="73"/>
      <c r="B647" s="99">
        <v>12</v>
      </c>
      <c r="C647" s="59" t="s">
        <v>8642</v>
      </c>
      <c r="D647" s="64"/>
      <c r="E647" s="64"/>
      <c r="F647" s="59"/>
      <c r="G647" s="99"/>
      <c r="H647" s="76"/>
    </row>
    <row r="648" spans="1:9" ht="45" customHeight="1">
      <c r="A648" s="73"/>
      <c r="B648" s="23" t="s">
        <v>1415</v>
      </c>
      <c r="C648" s="58" t="s">
        <v>1416</v>
      </c>
      <c r="D648" s="56" t="s">
        <v>1</v>
      </c>
      <c r="E648" s="56">
        <v>100</v>
      </c>
      <c r="F648" s="58"/>
      <c r="G648" s="23"/>
      <c r="H648" s="74"/>
    </row>
    <row r="649" spans="1:9" ht="9.9499999999999993" customHeight="1">
      <c r="A649" s="73"/>
      <c r="B649" s="23"/>
      <c r="C649" s="58"/>
      <c r="D649" s="56"/>
      <c r="E649" s="56"/>
      <c r="F649" s="58"/>
      <c r="G649" s="23"/>
      <c r="H649" s="74"/>
    </row>
    <row r="650" spans="1:9" ht="9.9499999999999993" customHeight="1">
      <c r="A650" s="72"/>
      <c r="B650" s="60"/>
      <c r="C650" s="62" t="s">
        <v>9222</v>
      </c>
      <c r="D650" s="43"/>
      <c r="E650" s="43"/>
      <c r="F650" s="62"/>
      <c r="G650" s="60"/>
      <c r="H650" s="80"/>
    </row>
    <row r="651" spans="1:9" ht="9.9499999999999993" customHeight="1">
      <c r="A651" s="73"/>
      <c r="B651" s="23"/>
      <c r="C651" s="58"/>
      <c r="D651" s="56"/>
      <c r="E651" s="56"/>
      <c r="F651" s="58"/>
      <c r="G651" s="23"/>
      <c r="H651" s="74"/>
    </row>
    <row r="652" spans="1:9" ht="45" customHeight="1">
      <c r="A652" s="75"/>
      <c r="B652" s="23" t="s">
        <v>1424</v>
      </c>
      <c r="C652" s="58" t="s">
        <v>1425</v>
      </c>
      <c r="D652" s="56" t="s">
        <v>1</v>
      </c>
      <c r="E652" s="56">
        <v>200</v>
      </c>
      <c r="F652" s="58"/>
      <c r="G652" s="23"/>
      <c r="H652" s="74"/>
    </row>
    <row r="653" spans="1:9" ht="9.9499999999999993" customHeight="1">
      <c r="A653" s="75"/>
      <c r="B653" s="23"/>
      <c r="C653" s="58"/>
      <c r="D653" s="56"/>
      <c r="E653" s="56"/>
      <c r="F653" s="58"/>
      <c r="G653" s="23"/>
      <c r="H653" s="74"/>
    </row>
    <row r="654" spans="1:9" ht="9.9499999999999993" customHeight="1">
      <c r="A654" s="72"/>
      <c r="B654" s="60"/>
      <c r="C654" s="62" t="s">
        <v>9222</v>
      </c>
      <c r="D654" s="43"/>
      <c r="E654" s="43"/>
      <c r="F654" s="62"/>
      <c r="G654" s="60"/>
      <c r="H654" s="80"/>
    </row>
    <row r="655" spans="1:9" ht="9.9499999999999993" customHeight="1">
      <c r="A655" s="75"/>
      <c r="B655" s="23"/>
      <c r="C655" s="58"/>
      <c r="D655" s="56"/>
      <c r="E655" s="56"/>
      <c r="F655" s="58"/>
      <c r="G655" s="23"/>
      <c r="H655" s="74"/>
    </row>
    <row r="656" spans="1:9" ht="45" customHeight="1">
      <c r="A656" s="73" t="s">
        <v>8710</v>
      </c>
      <c r="B656" s="23" t="s">
        <v>1430</v>
      </c>
      <c r="C656" s="58" t="s">
        <v>1431</v>
      </c>
      <c r="D656" s="56" t="s">
        <v>1</v>
      </c>
      <c r="E656" s="56">
        <v>100</v>
      </c>
      <c r="F656" s="58"/>
      <c r="G656" s="23"/>
      <c r="H656" s="74"/>
    </row>
    <row r="657" spans="1:8" ht="9.9499999999999993" customHeight="1">
      <c r="A657" s="73"/>
      <c r="B657" s="23"/>
      <c r="C657" s="58"/>
      <c r="D657" s="56"/>
      <c r="E657" s="56"/>
      <c r="F657" s="58"/>
      <c r="G657" s="23"/>
      <c r="H657" s="74"/>
    </row>
    <row r="658" spans="1:8" ht="9.9499999999999993" customHeight="1">
      <c r="A658" s="72"/>
      <c r="B658" s="60"/>
      <c r="C658" s="62" t="s">
        <v>9222</v>
      </c>
      <c r="D658" s="43"/>
      <c r="E658" s="43"/>
      <c r="F658" s="62"/>
      <c r="G658" s="60"/>
      <c r="H658" s="80"/>
    </row>
    <row r="659" spans="1:8" ht="9.9499999999999993" customHeight="1">
      <c r="A659" s="73"/>
      <c r="B659" s="23"/>
      <c r="C659" s="58"/>
      <c r="D659" s="56"/>
      <c r="E659" s="56"/>
      <c r="F659" s="58"/>
      <c r="G659" s="23"/>
      <c r="H659" s="74"/>
    </row>
    <row r="660" spans="1:8" ht="45" customHeight="1">
      <c r="A660" s="73" t="s">
        <v>8710</v>
      </c>
      <c r="B660" s="23" t="s">
        <v>1626</v>
      </c>
      <c r="C660" s="58" t="s">
        <v>1627</v>
      </c>
      <c r="D660" s="56" t="s">
        <v>13</v>
      </c>
      <c r="E660" s="56">
        <v>18</v>
      </c>
      <c r="F660" s="58"/>
      <c r="G660" s="23"/>
      <c r="H660" s="74"/>
    </row>
    <row r="661" spans="1:8" ht="9.9499999999999993" customHeight="1">
      <c r="A661" s="73"/>
      <c r="B661" s="23"/>
      <c r="C661" s="58"/>
      <c r="D661" s="56"/>
      <c r="E661" s="56"/>
      <c r="F661" s="58"/>
      <c r="G661" s="23"/>
      <c r="H661" s="74"/>
    </row>
    <row r="662" spans="1:8" ht="9.9499999999999993" customHeight="1">
      <c r="A662" s="72"/>
      <c r="B662" s="60"/>
      <c r="C662" s="62" t="s">
        <v>9222</v>
      </c>
      <c r="D662" s="43"/>
      <c r="E662" s="43"/>
      <c r="F662" s="62"/>
      <c r="G662" s="60"/>
      <c r="H662" s="80"/>
    </row>
    <row r="663" spans="1:8" ht="9.9499999999999993" customHeight="1">
      <c r="A663" s="73"/>
      <c r="B663" s="23"/>
      <c r="C663" s="58"/>
      <c r="D663" s="56"/>
      <c r="E663" s="56"/>
      <c r="F663" s="58"/>
      <c r="G663" s="23"/>
      <c r="H663" s="74"/>
    </row>
    <row r="664" spans="1:8" ht="45">
      <c r="A664" s="73" t="s">
        <v>8710</v>
      </c>
      <c r="B664" s="23" t="s">
        <v>1635</v>
      </c>
      <c r="C664" s="58" t="s">
        <v>1636</v>
      </c>
      <c r="D664" s="56" t="s">
        <v>13</v>
      </c>
      <c r="E664" s="56">
        <v>1</v>
      </c>
      <c r="F664" s="58"/>
      <c r="G664" s="23"/>
      <c r="H664" s="74"/>
    </row>
    <row r="665" spans="1:8">
      <c r="A665" s="73"/>
      <c r="B665" s="23"/>
      <c r="C665" s="58"/>
      <c r="D665" s="56"/>
      <c r="E665" s="56"/>
      <c r="F665" s="58"/>
      <c r="G665" s="23"/>
      <c r="H665" s="74"/>
    </row>
    <row r="666" spans="1:8">
      <c r="A666" s="72"/>
      <c r="B666" s="60"/>
      <c r="C666" s="62" t="s">
        <v>9222</v>
      </c>
      <c r="D666" s="43"/>
      <c r="E666" s="43"/>
      <c r="F666" s="62"/>
      <c r="G666" s="60"/>
      <c r="H666" s="80"/>
    </row>
    <row r="667" spans="1:8">
      <c r="A667" s="73"/>
      <c r="B667" s="23"/>
      <c r="C667" s="58"/>
      <c r="D667" s="56"/>
      <c r="E667" s="56"/>
      <c r="F667" s="58"/>
      <c r="G667" s="23"/>
      <c r="H667" s="74"/>
    </row>
    <row r="668" spans="1:8" ht="78.75">
      <c r="A668" s="73" t="s">
        <v>8710</v>
      </c>
      <c r="B668" s="23" t="s">
        <v>1653</v>
      </c>
      <c r="C668" s="58" t="s">
        <v>1654</v>
      </c>
      <c r="D668" s="56" t="s">
        <v>13</v>
      </c>
      <c r="E668" s="56">
        <v>1</v>
      </c>
      <c r="F668" s="58"/>
      <c r="G668" s="23"/>
      <c r="H668" s="74"/>
    </row>
    <row r="669" spans="1:8">
      <c r="A669" s="73"/>
      <c r="B669" s="23"/>
      <c r="C669" s="58"/>
      <c r="D669" s="56"/>
      <c r="E669" s="56"/>
      <c r="F669" s="58"/>
      <c r="G669" s="23"/>
      <c r="H669" s="74"/>
    </row>
    <row r="670" spans="1:8">
      <c r="A670" s="72"/>
      <c r="B670" s="60"/>
      <c r="C670" s="62" t="s">
        <v>9222</v>
      </c>
      <c r="D670" s="43"/>
      <c r="E670" s="43"/>
      <c r="F670" s="62"/>
      <c r="G670" s="60"/>
      <c r="H670" s="80"/>
    </row>
    <row r="671" spans="1:8">
      <c r="A671" s="73"/>
      <c r="B671" s="23"/>
      <c r="C671" s="58"/>
      <c r="D671" s="56"/>
      <c r="E671" s="56"/>
      <c r="F671" s="58"/>
      <c r="G671" s="23"/>
      <c r="H671" s="74"/>
    </row>
    <row r="672" spans="1:8" ht="45">
      <c r="A672" s="73" t="s">
        <v>8710</v>
      </c>
      <c r="B672" s="23" t="s">
        <v>1860</v>
      </c>
      <c r="C672" s="58" t="s">
        <v>1861</v>
      </c>
      <c r="D672" s="56" t="s">
        <v>13</v>
      </c>
      <c r="E672" s="56">
        <v>2</v>
      </c>
      <c r="F672" s="58"/>
      <c r="G672" s="23"/>
      <c r="H672" s="74"/>
    </row>
    <row r="673" spans="1:8">
      <c r="A673" s="73"/>
      <c r="B673" s="23"/>
      <c r="C673" s="58"/>
      <c r="D673" s="56"/>
      <c r="E673" s="56"/>
      <c r="F673" s="58"/>
      <c r="G673" s="23"/>
      <c r="H673" s="74"/>
    </row>
    <row r="674" spans="1:8">
      <c r="A674" s="72"/>
      <c r="B674" s="60"/>
      <c r="C674" s="62" t="s">
        <v>9222</v>
      </c>
      <c r="D674" s="43"/>
      <c r="E674" s="43"/>
      <c r="F674" s="62"/>
      <c r="G674" s="60"/>
      <c r="H674" s="80"/>
    </row>
    <row r="675" spans="1:8">
      <c r="A675" s="73"/>
      <c r="B675" s="23"/>
      <c r="C675" s="58"/>
      <c r="D675" s="56"/>
      <c r="E675" s="56"/>
      <c r="F675" s="58"/>
      <c r="G675" s="23"/>
      <c r="H675" s="74"/>
    </row>
    <row r="676" spans="1:8" ht="67.5">
      <c r="A676" s="73" t="s">
        <v>8710</v>
      </c>
      <c r="B676" s="23" t="s">
        <v>2278</v>
      </c>
      <c r="C676" s="58" t="s">
        <v>2279</v>
      </c>
      <c r="D676" s="56" t="s">
        <v>13</v>
      </c>
      <c r="E676" s="56">
        <v>5</v>
      </c>
      <c r="F676" s="58"/>
      <c r="G676" s="23"/>
      <c r="H676" s="74"/>
    </row>
    <row r="677" spans="1:8">
      <c r="A677" s="73"/>
      <c r="B677" s="23"/>
      <c r="C677" s="58"/>
      <c r="D677" s="56"/>
      <c r="E677" s="56"/>
      <c r="F677" s="58"/>
      <c r="G677" s="23"/>
      <c r="H677" s="74"/>
    </row>
    <row r="678" spans="1:8">
      <c r="A678" s="72"/>
      <c r="B678" s="60"/>
      <c r="C678" s="62" t="s">
        <v>9222</v>
      </c>
      <c r="D678" s="43"/>
      <c r="E678" s="43"/>
      <c r="F678" s="62"/>
      <c r="G678" s="60"/>
      <c r="H678" s="80"/>
    </row>
    <row r="679" spans="1:8">
      <c r="A679" s="73"/>
      <c r="B679" s="23"/>
      <c r="C679" s="58"/>
      <c r="D679" s="56"/>
      <c r="E679" s="56"/>
      <c r="F679" s="58"/>
      <c r="G679" s="23"/>
      <c r="H679" s="74"/>
    </row>
    <row r="680" spans="1:8" ht="67.5">
      <c r="A680" s="73" t="s">
        <v>8710</v>
      </c>
      <c r="B680" s="23" t="s">
        <v>2296</v>
      </c>
      <c r="C680" s="58" t="s">
        <v>2297</v>
      </c>
      <c r="D680" s="56" t="s">
        <v>13</v>
      </c>
      <c r="E680" s="56">
        <v>25</v>
      </c>
      <c r="F680" s="58"/>
      <c r="G680" s="23"/>
      <c r="H680" s="74"/>
    </row>
    <row r="681" spans="1:8">
      <c r="A681" s="73"/>
      <c r="B681" s="23"/>
      <c r="C681" s="58"/>
      <c r="D681" s="56"/>
      <c r="E681" s="56"/>
      <c r="F681" s="58"/>
      <c r="G681" s="23"/>
      <c r="H681" s="74"/>
    </row>
    <row r="682" spans="1:8">
      <c r="A682" s="72"/>
      <c r="B682" s="60"/>
      <c r="C682" s="62" t="s">
        <v>9222</v>
      </c>
      <c r="D682" s="43"/>
      <c r="E682" s="43"/>
      <c r="F682" s="62"/>
      <c r="G682" s="60"/>
      <c r="H682" s="80"/>
    </row>
    <row r="683" spans="1:8">
      <c r="A683" s="73"/>
      <c r="B683" s="23"/>
      <c r="C683" s="58"/>
      <c r="D683" s="56"/>
      <c r="E683" s="56"/>
      <c r="F683" s="58"/>
      <c r="G683" s="23"/>
      <c r="H683" s="74"/>
    </row>
    <row r="684" spans="1:8" ht="56.25">
      <c r="A684" s="73" t="s">
        <v>8710</v>
      </c>
      <c r="B684" s="23" t="s">
        <v>2299</v>
      </c>
      <c r="C684" s="58" t="s">
        <v>2300</v>
      </c>
      <c r="D684" s="56" t="s">
        <v>13</v>
      </c>
      <c r="E684" s="56">
        <v>2</v>
      </c>
      <c r="F684" s="58"/>
      <c r="G684" s="23"/>
      <c r="H684" s="74"/>
    </row>
    <row r="685" spans="1:8">
      <c r="A685" s="73"/>
      <c r="B685" s="23"/>
      <c r="C685" s="58"/>
      <c r="D685" s="56"/>
      <c r="E685" s="56"/>
      <c r="F685" s="58"/>
      <c r="G685" s="23"/>
      <c r="H685" s="74"/>
    </row>
    <row r="686" spans="1:8">
      <c r="A686" s="72"/>
      <c r="B686" s="60"/>
      <c r="C686" s="62" t="s">
        <v>9222</v>
      </c>
      <c r="D686" s="43"/>
      <c r="E686" s="43"/>
      <c r="F686" s="62"/>
      <c r="G686" s="60"/>
      <c r="H686" s="80"/>
    </row>
    <row r="687" spans="1:8">
      <c r="A687" s="73"/>
      <c r="B687" s="23"/>
      <c r="C687" s="58"/>
      <c r="D687" s="56"/>
      <c r="E687" s="56"/>
      <c r="F687" s="58"/>
      <c r="G687" s="23"/>
      <c r="H687" s="74"/>
    </row>
    <row r="688" spans="1:8" ht="78.75">
      <c r="A688" s="73" t="s">
        <v>8710</v>
      </c>
      <c r="B688" s="23" t="s">
        <v>2302</v>
      </c>
      <c r="C688" s="58" t="s">
        <v>2303</v>
      </c>
      <c r="D688" s="56" t="s">
        <v>13</v>
      </c>
      <c r="E688" s="56">
        <v>2</v>
      </c>
      <c r="F688" s="58"/>
      <c r="G688" s="23"/>
      <c r="H688" s="74"/>
    </row>
    <row r="689" spans="1:8">
      <c r="A689" s="73"/>
      <c r="B689" s="23"/>
      <c r="C689" s="58"/>
      <c r="D689" s="56"/>
      <c r="E689" s="56"/>
      <c r="F689" s="58"/>
      <c r="G689" s="23"/>
      <c r="H689" s="74"/>
    </row>
    <row r="690" spans="1:8">
      <c r="A690" s="72"/>
      <c r="B690" s="60"/>
      <c r="C690" s="62" t="s">
        <v>9222</v>
      </c>
      <c r="D690" s="43"/>
      <c r="E690" s="43"/>
      <c r="F690" s="62"/>
      <c r="G690" s="60"/>
      <c r="H690" s="80"/>
    </row>
    <row r="691" spans="1:8">
      <c r="A691" s="73"/>
      <c r="B691" s="23"/>
      <c r="C691" s="58"/>
      <c r="D691" s="56"/>
      <c r="E691" s="56"/>
      <c r="F691" s="58"/>
      <c r="G691" s="23"/>
      <c r="H691" s="74"/>
    </row>
    <row r="692" spans="1:8" ht="22.5">
      <c r="A692" s="73" t="s">
        <v>8710</v>
      </c>
      <c r="B692" s="81">
        <v>90776</v>
      </c>
      <c r="C692" s="82" t="s">
        <v>8719</v>
      </c>
      <c r="D692" s="84" t="s">
        <v>13</v>
      </c>
      <c r="E692" s="87">
        <v>16</v>
      </c>
      <c r="F692" s="87"/>
      <c r="G692" s="23"/>
      <c r="H692" s="74"/>
    </row>
    <row r="693" spans="1:8">
      <c r="A693" s="73"/>
      <c r="B693" s="81"/>
      <c r="C693" s="82"/>
      <c r="D693" s="84"/>
      <c r="E693" s="87"/>
      <c r="F693" s="87"/>
      <c r="G693" s="23"/>
      <c r="H693" s="74"/>
    </row>
    <row r="694" spans="1:8">
      <c r="A694" s="72"/>
      <c r="B694" s="60"/>
      <c r="C694" s="62" t="s">
        <v>9222</v>
      </c>
      <c r="D694" s="43"/>
      <c r="E694" s="43"/>
      <c r="F694" s="62"/>
      <c r="G694" s="60"/>
      <c r="H694" s="80"/>
    </row>
    <row r="695" spans="1:8">
      <c r="A695" s="73"/>
      <c r="B695" s="81"/>
      <c r="C695" s="82"/>
      <c r="D695" s="84"/>
      <c r="E695" s="87"/>
      <c r="F695" s="87"/>
      <c r="G695" s="23"/>
      <c r="H695" s="74"/>
    </row>
    <row r="696" spans="1:8" ht="22.5">
      <c r="A696" s="73" t="s">
        <v>8710</v>
      </c>
      <c r="B696" s="81">
        <v>98610</v>
      </c>
      <c r="C696" s="82" t="s">
        <v>8720</v>
      </c>
      <c r="D696" s="84" t="s">
        <v>13</v>
      </c>
      <c r="E696" s="87">
        <v>13</v>
      </c>
      <c r="F696" s="87"/>
      <c r="G696" s="23"/>
      <c r="H696" s="74"/>
    </row>
    <row r="697" spans="1:8">
      <c r="A697" s="73"/>
      <c r="B697" s="81"/>
      <c r="C697" s="82"/>
      <c r="D697" s="84"/>
      <c r="E697" s="87"/>
      <c r="F697" s="87"/>
      <c r="G697" s="23"/>
      <c r="H697" s="74"/>
    </row>
    <row r="698" spans="1:8">
      <c r="A698" s="72"/>
      <c r="B698" s="60"/>
      <c r="C698" s="62" t="s">
        <v>9222</v>
      </c>
      <c r="D698" s="43"/>
      <c r="E698" s="43"/>
      <c r="F698" s="62"/>
      <c r="G698" s="60"/>
      <c r="H698" s="80"/>
    </row>
    <row r="699" spans="1:8">
      <c r="A699" s="73"/>
      <c r="B699" s="81"/>
      <c r="C699" s="82"/>
      <c r="D699" s="84"/>
      <c r="E699" s="87"/>
      <c r="F699" s="87"/>
      <c r="G699" s="23"/>
      <c r="H699" s="74"/>
    </row>
    <row r="700" spans="1:8" ht="22.5">
      <c r="A700" s="73" t="s">
        <v>8706</v>
      </c>
      <c r="B700" s="81">
        <v>98611</v>
      </c>
      <c r="C700" s="82" t="s">
        <v>8721</v>
      </c>
      <c r="D700" s="84" t="s">
        <v>13</v>
      </c>
      <c r="E700" s="87">
        <v>3</v>
      </c>
      <c r="F700" s="87"/>
      <c r="G700" s="23"/>
      <c r="H700" s="74"/>
    </row>
    <row r="701" spans="1:8">
      <c r="A701" s="73"/>
      <c r="B701" s="81"/>
      <c r="C701" s="82"/>
      <c r="D701" s="84"/>
      <c r="E701" s="87"/>
      <c r="F701" s="87"/>
      <c r="G701" s="23"/>
      <c r="H701" s="74"/>
    </row>
    <row r="702" spans="1:8">
      <c r="A702" s="72"/>
      <c r="B702" s="60"/>
      <c r="C702" s="62" t="s">
        <v>9222</v>
      </c>
      <c r="D702" s="43"/>
      <c r="E702" s="43"/>
      <c r="F702" s="62"/>
      <c r="G702" s="60"/>
      <c r="H702" s="80"/>
    </row>
    <row r="703" spans="1:8">
      <c r="A703" s="73"/>
      <c r="B703" s="81"/>
      <c r="C703" s="82"/>
      <c r="D703" s="84"/>
      <c r="E703" s="87"/>
      <c r="F703" s="87"/>
      <c r="G703" s="23"/>
      <c r="H703" s="74"/>
    </row>
    <row r="704" spans="1:8" ht="22.5">
      <c r="A704" s="73" t="str">
        <f>A700</f>
        <v>SIURB-EDIF</v>
      </c>
      <c r="B704" s="23" t="s">
        <v>2050</v>
      </c>
      <c r="C704" s="58" t="s">
        <v>2051</v>
      </c>
      <c r="D704" s="56" t="s">
        <v>13</v>
      </c>
      <c r="E704" s="56">
        <v>22</v>
      </c>
      <c r="F704" s="58"/>
      <c r="G704" s="56"/>
      <c r="H704" s="74"/>
    </row>
    <row r="705" spans="1:8">
      <c r="A705" s="73"/>
      <c r="B705" s="23"/>
      <c r="C705" s="58"/>
      <c r="D705" s="56"/>
      <c r="E705" s="56"/>
      <c r="F705" s="58"/>
      <c r="G705" s="56"/>
      <c r="H705" s="74"/>
    </row>
    <row r="706" spans="1:8">
      <c r="A706" s="73"/>
      <c r="B706" s="23"/>
      <c r="C706" s="58"/>
      <c r="D706" s="56"/>
      <c r="E706" s="56"/>
      <c r="F706" s="58"/>
      <c r="G706" s="56"/>
      <c r="H706" s="74"/>
    </row>
    <row r="707" spans="1:8">
      <c r="A707" s="72"/>
      <c r="B707" s="60"/>
      <c r="C707" s="62" t="s">
        <v>9222</v>
      </c>
      <c r="D707" s="43"/>
      <c r="E707" s="43"/>
      <c r="F707" s="62"/>
      <c r="G707" s="60"/>
      <c r="H707" s="80"/>
    </row>
    <row r="708" spans="1:8">
      <c r="A708" s="73"/>
      <c r="B708" s="23"/>
      <c r="C708" s="58"/>
      <c r="D708" s="56"/>
      <c r="E708" s="56"/>
      <c r="F708" s="58"/>
      <c r="G708" s="56"/>
      <c r="H708" s="74"/>
    </row>
    <row r="709" spans="1:8" ht="22.5">
      <c r="A709" s="73" t="str">
        <f>A704</f>
        <v>SIURB-EDIF</v>
      </c>
      <c r="B709" s="23">
        <v>83402</v>
      </c>
      <c r="C709" s="58" t="s">
        <v>9028</v>
      </c>
      <c r="D709" s="56" t="s">
        <v>8473</v>
      </c>
      <c r="E709" s="56">
        <v>130</v>
      </c>
      <c r="F709" s="58"/>
      <c r="G709" s="56"/>
      <c r="H709" s="74"/>
    </row>
    <row r="710" spans="1:8">
      <c r="A710" s="73"/>
      <c r="B710" s="23"/>
      <c r="C710" s="58"/>
      <c r="D710" s="56"/>
      <c r="E710" s="56"/>
      <c r="F710" s="58"/>
      <c r="G710" s="56"/>
      <c r="H710" s="74"/>
    </row>
    <row r="711" spans="1:8">
      <c r="A711" s="72"/>
      <c r="B711" s="60"/>
      <c r="C711" s="62" t="s">
        <v>9222</v>
      </c>
      <c r="D711" s="43"/>
      <c r="E711" s="43"/>
      <c r="F711" s="62"/>
      <c r="G711" s="60"/>
      <c r="H711" s="80"/>
    </row>
    <row r="712" spans="1:8">
      <c r="A712" s="73"/>
      <c r="B712" s="23"/>
      <c r="C712" s="58"/>
      <c r="D712" s="56"/>
      <c r="E712" s="56"/>
      <c r="F712" s="58"/>
      <c r="G712" s="56"/>
      <c r="H712" s="74"/>
    </row>
    <row r="713" spans="1:8" ht="45">
      <c r="A713" s="73" t="s">
        <v>8710</v>
      </c>
      <c r="B713" s="23" t="s">
        <v>9029</v>
      </c>
      <c r="C713" s="58" t="s">
        <v>9030</v>
      </c>
      <c r="D713" s="56" t="s">
        <v>8691</v>
      </c>
      <c r="E713" s="56">
        <v>7</v>
      </c>
      <c r="F713" s="58"/>
      <c r="G713" s="23"/>
      <c r="H713" s="74"/>
    </row>
    <row r="714" spans="1:8">
      <c r="A714" s="73"/>
      <c r="B714" s="23"/>
      <c r="C714" s="58"/>
      <c r="D714" s="56"/>
      <c r="E714" s="56"/>
      <c r="F714" s="58"/>
      <c r="G714" s="23"/>
      <c r="H714" s="74"/>
    </row>
    <row r="715" spans="1:8">
      <c r="A715" s="72"/>
      <c r="B715" s="60"/>
      <c r="C715" s="62" t="s">
        <v>9222</v>
      </c>
      <c r="D715" s="43"/>
      <c r="E715" s="43"/>
      <c r="F715" s="62"/>
      <c r="G715" s="60"/>
      <c r="H715" s="80"/>
    </row>
    <row r="716" spans="1:8">
      <c r="A716" s="73"/>
      <c r="B716" s="23"/>
      <c r="C716" s="58"/>
      <c r="D716" s="56"/>
      <c r="E716" s="56"/>
      <c r="F716" s="58"/>
      <c r="G716" s="23"/>
      <c r="H716" s="74"/>
    </row>
    <row r="717" spans="1:8">
      <c r="A717" s="73"/>
      <c r="B717" s="99">
        <v>13</v>
      </c>
      <c r="C717" s="64" t="s">
        <v>8643</v>
      </c>
      <c r="D717" s="64"/>
      <c r="E717" s="64"/>
      <c r="F717" s="64"/>
      <c r="G717" s="99"/>
      <c r="H717" s="76"/>
    </row>
    <row r="718" spans="1:8" ht="67.5">
      <c r="A718" s="73"/>
      <c r="B718" s="23" t="s">
        <v>5880</v>
      </c>
      <c r="C718" s="58" t="s">
        <v>5881</v>
      </c>
      <c r="D718" s="56" t="s">
        <v>13</v>
      </c>
      <c r="E718" s="56">
        <v>12</v>
      </c>
      <c r="F718" s="56"/>
      <c r="G718" s="23"/>
      <c r="H718" s="74"/>
    </row>
    <row r="719" spans="1:8">
      <c r="A719" s="73"/>
      <c r="B719" s="23"/>
      <c r="C719" s="58"/>
      <c r="D719" s="56"/>
      <c r="E719" s="56"/>
      <c r="F719" s="56"/>
      <c r="G719" s="23"/>
      <c r="H719" s="74"/>
    </row>
    <row r="720" spans="1:8">
      <c r="A720" s="72"/>
      <c r="B720" s="60"/>
      <c r="C720" s="62" t="s">
        <v>9222</v>
      </c>
      <c r="D720" s="43"/>
      <c r="E720" s="43"/>
      <c r="F720" s="62"/>
      <c r="G720" s="60"/>
      <c r="H720" s="80"/>
    </row>
    <row r="721" spans="1:8">
      <c r="A721" s="73"/>
      <c r="B721" s="23"/>
      <c r="C721" s="58"/>
      <c r="D721" s="56"/>
      <c r="E721" s="56"/>
      <c r="F721" s="56"/>
      <c r="G721" s="23"/>
      <c r="H721" s="74"/>
    </row>
    <row r="722" spans="1:8" ht="90">
      <c r="A722" s="75"/>
      <c r="B722" s="23" t="s">
        <v>2715</v>
      </c>
      <c r="C722" s="58" t="s">
        <v>2716</v>
      </c>
      <c r="D722" s="56" t="s">
        <v>1</v>
      </c>
      <c r="E722" s="56">
        <v>18</v>
      </c>
      <c r="F722" s="56"/>
      <c r="G722" s="23"/>
      <c r="H722" s="74"/>
    </row>
    <row r="723" spans="1:8">
      <c r="A723" s="75"/>
      <c r="B723" s="23"/>
      <c r="C723" s="58"/>
      <c r="D723" s="56"/>
      <c r="E723" s="56"/>
      <c r="F723" s="56"/>
      <c r="G723" s="23"/>
      <c r="H723" s="74"/>
    </row>
    <row r="724" spans="1:8">
      <c r="A724" s="72"/>
      <c r="B724" s="60"/>
      <c r="C724" s="62" t="s">
        <v>9222</v>
      </c>
      <c r="D724" s="43"/>
      <c r="E724" s="43"/>
      <c r="F724" s="62"/>
      <c r="G724" s="60"/>
      <c r="H724" s="80"/>
    </row>
    <row r="725" spans="1:8">
      <c r="A725" s="75"/>
      <c r="B725" s="23"/>
      <c r="C725" s="58"/>
      <c r="D725" s="56"/>
      <c r="E725" s="56"/>
      <c r="F725" s="56"/>
      <c r="G725" s="23"/>
      <c r="H725" s="74"/>
    </row>
    <row r="726" spans="1:8" ht="56.25">
      <c r="A726" s="73" t="s">
        <v>8710</v>
      </c>
      <c r="B726" s="23" t="s">
        <v>2655</v>
      </c>
      <c r="C726" s="58" t="s">
        <v>2656</v>
      </c>
      <c r="D726" s="56" t="s">
        <v>1</v>
      </c>
      <c r="E726" s="56">
        <v>18</v>
      </c>
      <c r="F726" s="56"/>
      <c r="G726" s="23"/>
      <c r="H726" s="74"/>
    </row>
    <row r="727" spans="1:8">
      <c r="A727" s="73"/>
      <c r="B727" s="23"/>
      <c r="C727" s="58"/>
      <c r="D727" s="56"/>
      <c r="E727" s="56"/>
      <c r="F727" s="56"/>
      <c r="G727" s="23"/>
      <c r="H727" s="74"/>
    </row>
    <row r="728" spans="1:8">
      <c r="A728" s="72"/>
      <c r="B728" s="60"/>
      <c r="C728" s="62" t="s">
        <v>9222</v>
      </c>
      <c r="D728" s="43"/>
      <c r="E728" s="43"/>
      <c r="F728" s="62"/>
      <c r="G728" s="60"/>
      <c r="H728" s="80"/>
    </row>
    <row r="729" spans="1:8">
      <c r="A729" s="73"/>
      <c r="B729" s="23"/>
      <c r="C729" s="58"/>
      <c r="D729" s="56"/>
      <c r="E729" s="56"/>
      <c r="F729" s="56"/>
      <c r="G729" s="23"/>
      <c r="H729" s="74"/>
    </row>
    <row r="730" spans="1:8" ht="22.5">
      <c r="A730" s="73" t="s">
        <v>8710</v>
      </c>
      <c r="B730" s="23" t="s">
        <v>5608</v>
      </c>
      <c r="C730" s="58" t="s">
        <v>5609</v>
      </c>
      <c r="D730" s="56" t="s">
        <v>13</v>
      </c>
      <c r="E730" s="56">
        <v>2</v>
      </c>
      <c r="F730" s="56"/>
      <c r="G730" s="23"/>
      <c r="H730" s="74"/>
    </row>
    <row r="731" spans="1:8">
      <c r="A731" s="73"/>
      <c r="B731" s="23"/>
      <c r="C731" s="58"/>
      <c r="D731" s="56"/>
      <c r="E731" s="56"/>
      <c r="F731" s="56"/>
      <c r="G731" s="23"/>
      <c r="H731" s="74"/>
    </row>
    <row r="732" spans="1:8">
      <c r="A732" s="72"/>
      <c r="B732" s="60"/>
      <c r="C732" s="62" t="s">
        <v>9222</v>
      </c>
      <c r="D732" s="43"/>
      <c r="E732" s="43"/>
      <c r="F732" s="62"/>
      <c r="G732" s="60"/>
      <c r="H732" s="80"/>
    </row>
    <row r="733" spans="1:8">
      <c r="A733" s="73"/>
      <c r="B733" s="23"/>
      <c r="C733" s="58"/>
      <c r="D733" s="56"/>
      <c r="E733" s="56"/>
      <c r="F733" s="56"/>
      <c r="G733" s="23"/>
      <c r="H733" s="74"/>
    </row>
    <row r="734" spans="1:8" ht="45">
      <c r="A734" s="73" t="s">
        <v>8710</v>
      </c>
      <c r="B734" s="23" t="s">
        <v>5674</v>
      </c>
      <c r="C734" s="58" t="s">
        <v>5675</v>
      </c>
      <c r="D734" s="56" t="s">
        <v>13</v>
      </c>
      <c r="E734" s="56">
        <v>6</v>
      </c>
      <c r="F734" s="56"/>
      <c r="G734" s="23"/>
      <c r="H734" s="74"/>
    </row>
    <row r="735" spans="1:8">
      <c r="A735" s="73"/>
      <c r="B735" s="23"/>
      <c r="C735" s="58"/>
      <c r="D735" s="56"/>
      <c r="E735" s="56"/>
      <c r="F735" s="56"/>
      <c r="G735" s="23"/>
      <c r="H735" s="74"/>
    </row>
    <row r="736" spans="1:8">
      <c r="A736" s="72"/>
      <c r="B736" s="60"/>
      <c r="C736" s="62" t="s">
        <v>9222</v>
      </c>
      <c r="D736" s="43"/>
      <c r="E736" s="43"/>
      <c r="F736" s="62"/>
      <c r="G736" s="60"/>
      <c r="H736" s="80"/>
    </row>
    <row r="737" spans="1:8">
      <c r="A737" s="73"/>
      <c r="B737" s="23"/>
      <c r="C737" s="58"/>
      <c r="D737" s="56"/>
      <c r="E737" s="56"/>
      <c r="F737" s="56"/>
      <c r="G737" s="23"/>
      <c r="H737" s="74"/>
    </row>
    <row r="738" spans="1:8" ht="33.75">
      <c r="A738" s="73" t="s">
        <v>8710</v>
      </c>
      <c r="B738" s="23" t="s">
        <v>5686</v>
      </c>
      <c r="C738" s="58" t="s">
        <v>5687</v>
      </c>
      <c r="D738" s="56" t="s">
        <v>13</v>
      </c>
      <c r="E738" s="56">
        <v>35</v>
      </c>
      <c r="F738" s="56"/>
      <c r="G738" s="23"/>
      <c r="H738" s="74"/>
    </row>
    <row r="739" spans="1:8">
      <c r="A739" s="73"/>
      <c r="B739" s="23"/>
      <c r="C739" s="58"/>
      <c r="D739" s="56"/>
      <c r="E739" s="56"/>
      <c r="F739" s="56"/>
      <c r="G739" s="23"/>
      <c r="H739" s="74"/>
    </row>
    <row r="740" spans="1:8">
      <c r="A740" s="72"/>
      <c r="B740" s="60"/>
      <c r="C740" s="62" t="s">
        <v>9222</v>
      </c>
      <c r="D740" s="43"/>
      <c r="E740" s="43"/>
      <c r="F740" s="62"/>
      <c r="G740" s="60"/>
      <c r="H740" s="80"/>
    </row>
    <row r="741" spans="1:8">
      <c r="A741" s="73"/>
      <c r="B741" s="23"/>
      <c r="C741" s="58"/>
      <c r="D741" s="56"/>
      <c r="E741" s="56"/>
      <c r="F741" s="56"/>
      <c r="G741" s="23"/>
      <c r="H741" s="74"/>
    </row>
    <row r="742" spans="1:8" ht="33.75">
      <c r="A742" s="73" t="s">
        <v>8710</v>
      </c>
      <c r="B742" s="23" t="s">
        <v>5700</v>
      </c>
      <c r="C742" s="58" t="s">
        <v>5701</v>
      </c>
      <c r="D742" s="56" t="s">
        <v>13</v>
      </c>
      <c r="E742" s="56">
        <v>10</v>
      </c>
      <c r="F742" s="56"/>
      <c r="G742" s="23"/>
      <c r="H742" s="74"/>
    </row>
    <row r="743" spans="1:8">
      <c r="A743" s="73"/>
      <c r="B743" s="23"/>
      <c r="C743" s="58"/>
      <c r="D743" s="56"/>
      <c r="E743" s="56"/>
      <c r="F743" s="56"/>
      <c r="G743" s="23"/>
      <c r="H743" s="74"/>
    </row>
    <row r="744" spans="1:8">
      <c r="A744" s="72"/>
      <c r="B744" s="60"/>
      <c r="C744" s="62" t="s">
        <v>9222</v>
      </c>
      <c r="D744" s="43"/>
      <c r="E744" s="43"/>
      <c r="F744" s="62"/>
      <c r="G744" s="60"/>
      <c r="H744" s="80"/>
    </row>
    <row r="745" spans="1:8">
      <c r="A745" s="73"/>
      <c r="B745" s="23"/>
      <c r="C745" s="58"/>
      <c r="D745" s="56"/>
      <c r="E745" s="56"/>
      <c r="F745" s="56"/>
      <c r="G745" s="23"/>
      <c r="H745" s="74"/>
    </row>
    <row r="746" spans="1:8" ht="56.25">
      <c r="A746" s="73" t="s">
        <v>8710</v>
      </c>
      <c r="B746" s="23" t="s">
        <v>5743</v>
      </c>
      <c r="C746" s="58" t="s">
        <v>5744</v>
      </c>
      <c r="D746" s="56" t="s">
        <v>13</v>
      </c>
      <c r="E746" s="56">
        <v>4</v>
      </c>
      <c r="F746" s="56"/>
      <c r="G746" s="23"/>
      <c r="H746" s="74"/>
    </row>
    <row r="747" spans="1:8">
      <c r="A747" s="73"/>
      <c r="B747" s="23"/>
      <c r="C747" s="58"/>
      <c r="D747" s="56"/>
      <c r="E747" s="56"/>
      <c r="F747" s="56"/>
      <c r="G747" s="23"/>
      <c r="H747" s="74"/>
    </row>
    <row r="748" spans="1:8">
      <c r="A748" s="72"/>
      <c r="B748" s="60"/>
      <c r="C748" s="62" t="s">
        <v>9222</v>
      </c>
      <c r="D748" s="43"/>
      <c r="E748" s="43"/>
      <c r="F748" s="62"/>
      <c r="G748" s="60"/>
      <c r="H748" s="80"/>
    </row>
    <row r="749" spans="1:8">
      <c r="A749" s="73"/>
      <c r="B749" s="23"/>
      <c r="C749" s="58"/>
      <c r="D749" s="56"/>
      <c r="E749" s="56"/>
      <c r="F749" s="56"/>
      <c r="G749" s="23"/>
      <c r="H749" s="74"/>
    </row>
    <row r="750" spans="1:8" ht="56.25">
      <c r="A750" s="73" t="s">
        <v>8710</v>
      </c>
      <c r="B750" s="23" t="s">
        <v>9031</v>
      </c>
      <c r="C750" s="58" t="s">
        <v>8684</v>
      </c>
      <c r="D750" s="56" t="s">
        <v>13</v>
      </c>
      <c r="E750" s="56">
        <v>9</v>
      </c>
      <c r="F750" s="56"/>
      <c r="G750" s="23"/>
      <c r="H750" s="74"/>
    </row>
    <row r="751" spans="1:8">
      <c r="A751" s="73"/>
      <c r="B751" s="23"/>
      <c r="C751" s="58"/>
      <c r="D751" s="56"/>
      <c r="E751" s="56"/>
      <c r="F751" s="56"/>
      <c r="G751" s="23"/>
      <c r="H751" s="74"/>
    </row>
    <row r="752" spans="1:8">
      <c r="A752" s="72"/>
      <c r="B752" s="60"/>
      <c r="C752" s="62" t="s">
        <v>9222</v>
      </c>
      <c r="D752" s="43"/>
      <c r="E752" s="43"/>
      <c r="F752" s="62"/>
      <c r="G752" s="60"/>
      <c r="H752" s="80"/>
    </row>
    <row r="753" spans="1:8">
      <c r="A753" s="73"/>
      <c r="B753" s="23"/>
      <c r="C753" s="58"/>
      <c r="D753" s="56"/>
      <c r="E753" s="56"/>
      <c r="F753" s="56"/>
      <c r="G753" s="23"/>
      <c r="H753" s="74"/>
    </row>
    <row r="754" spans="1:8">
      <c r="A754" s="73" t="s">
        <v>8710</v>
      </c>
      <c r="B754" s="23" t="s">
        <v>9032</v>
      </c>
      <c r="C754" s="58" t="s">
        <v>8693</v>
      </c>
      <c r="D754" s="56" t="s">
        <v>8691</v>
      </c>
      <c r="E754" s="56">
        <v>8</v>
      </c>
      <c r="F754" s="56"/>
      <c r="G754" s="23"/>
      <c r="H754" s="74"/>
    </row>
    <row r="755" spans="1:8">
      <c r="A755" s="73"/>
      <c r="B755" s="23"/>
      <c r="C755" s="58"/>
      <c r="D755" s="56"/>
      <c r="E755" s="56"/>
      <c r="F755" s="56"/>
      <c r="G755" s="23"/>
      <c r="H755" s="74"/>
    </row>
    <row r="756" spans="1:8">
      <c r="A756" s="72"/>
      <c r="B756" s="60"/>
      <c r="C756" s="62" t="s">
        <v>9222</v>
      </c>
      <c r="D756" s="43"/>
      <c r="E756" s="43"/>
      <c r="F756" s="62"/>
      <c r="G756" s="60"/>
      <c r="H756" s="80"/>
    </row>
    <row r="757" spans="1:8">
      <c r="A757" s="73"/>
      <c r="B757" s="23"/>
      <c r="C757" s="58"/>
      <c r="D757" s="56"/>
      <c r="E757" s="56"/>
      <c r="F757" s="56"/>
      <c r="G757" s="23"/>
      <c r="H757" s="74"/>
    </row>
    <row r="758" spans="1:8" ht="33.75">
      <c r="A758" s="73" t="s">
        <v>8745</v>
      </c>
      <c r="B758" s="23" t="s">
        <v>5868</v>
      </c>
      <c r="C758" s="58" t="s">
        <v>5869</v>
      </c>
      <c r="D758" s="56" t="s">
        <v>13</v>
      </c>
      <c r="E758" s="56">
        <v>4</v>
      </c>
      <c r="F758" s="56"/>
      <c r="G758" s="23"/>
      <c r="H758" s="74"/>
    </row>
    <row r="759" spans="1:8">
      <c r="A759" s="73"/>
      <c r="B759" s="23"/>
      <c r="C759" s="58"/>
      <c r="D759" s="56"/>
      <c r="E759" s="56"/>
      <c r="F759" s="56"/>
      <c r="G759" s="23"/>
      <c r="H759" s="74"/>
    </row>
    <row r="760" spans="1:8">
      <c r="A760" s="72"/>
      <c r="B760" s="60"/>
      <c r="C760" s="62" t="s">
        <v>9222</v>
      </c>
      <c r="D760" s="43"/>
      <c r="E760" s="43"/>
      <c r="F760" s="62"/>
      <c r="G760" s="60"/>
      <c r="H760" s="80"/>
    </row>
    <row r="761" spans="1:8">
      <c r="A761" s="73"/>
      <c r="B761" s="23"/>
      <c r="C761" s="58"/>
      <c r="D761" s="56"/>
      <c r="E761" s="56"/>
      <c r="F761" s="56"/>
      <c r="G761" s="23"/>
      <c r="H761" s="74"/>
    </row>
    <row r="762" spans="1:8" ht="33.75">
      <c r="A762" s="73" t="s">
        <v>8745</v>
      </c>
      <c r="B762" s="23">
        <v>95544</v>
      </c>
      <c r="C762" s="58" t="s">
        <v>5870</v>
      </c>
      <c r="D762" s="56" t="s">
        <v>13</v>
      </c>
      <c r="E762" s="56">
        <v>12</v>
      </c>
      <c r="F762" s="56"/>
      <c r="G762" s="23"/>
      <c r="H762" s="74"/>
    </row>
    <row r="763" spans="1:8">
      <c r="A763" s="73"/>
      <c r="B763" s="23"/>
      <c r="C763" s="58"/>
      <c r="D763" s="56"/>
      <c r="E763" s="56"/>
      <c r="F763" s="56"/>
      <c r="G763" s="23"/>
      <c r="H763" s="74"/>
    </row>
    <row r="764" spans="1:8">
      <c r="A764" s="72"/>
      <c r="B764" s="60"/>
      <c r="C764" s="62" t="s">
        <v>9222</v>
      </c>
      <c r="D764" s="43"/>
      <c r="E764" s="43"/>
      <c r="F764" s="62"/>
      <c r="G764" s="60"/>
      <c r="H764" s="80"/>
    </row>
    <row r="765" spans="1:8">
      <c r="A765" s="73"/>
      <c r="B765" s="23"/>
      <c r="C765" s="58"/>
      <c r="D765" s="56"/>
      <c r="E765" s="56"/>
      <c r="F765" s="56"/>
      <c r="G765" s="23"/>
      <c r="H765" s="74"/>
    </row>
    <row r="766" spans="1:8" ht="22.5">
      <c r="A766" s="73" t="s">
        <v>8710</v>
      </c>
      <c r="B766" s="23" t="s">
        <v>5706</v>
      </c>
      <c r="C766" s="58" t="s">
        <v>8681</v>
      </c>
      <c r="D766" s="56" t="s">
        <v>47</v>
      </c>
      <c r="E766" s="56">
        <v>5.76</v>
      </c>
      <c r="F766" s="56"/>
      <c r="G766" s="23"/>
      <c r="H766" s="74"/>
    </row>
    <row r="767" spans="1:8">
      <c r="A767" s="73"/>
      <c r="B767" s="23"/>
      <c r="C767" s="58"/>
      <c r="D767" s="56"/>
      <c r="E767" s="56"/>
      <c r="F767" s="56"/>
      <c r="G767" s="23"/>
      <c r="H767" s="74"/>
    </row>
    <row r="768" spans="1:8">
      <c r="A768" s="72"/>
      <c r="B768" s="60"/>
      <c r="C768" s="62" t="s">
        <v>9223</v>
      </c>
      <c r="D768" s="43"/>
      <c r="E768" s="43"/>
      <c r="F768" s="43"/>
      <c r="G768" s="60"/>
      <c r="H768" s="80"/>
    </row>
    <row r="769" spans="1:8">
      <c r="A769" s="73"/>
      <c r="B769" s="23"/>
      <c r="C769" s="58"/>
      <c r="D769" s="56"/>
      <c r="E769" s="56"/>
      <c r="F769" s="56"/>
      <c r="G769" s="23"/>
      <c r="H769" s="74"/>
    </row>
    <row r="770" spans="1:8" ht="33.75">
      <c r="A770" s="73" t="s">
        <v>8710</v>
      </c>
      <c r="B770" s="23" t="s">
        <v>9033</v>
      </c>
      <c r="C770" s="58" t="s">
        <v>8731</v>
      </c>
      <c r="D770" s="56" t="s">
        <v>1</v>
      </c>
      <c r="E770" s="56">
        <f>11.3*0.6</f>
        <v>6.78</v>
      </c>
      <c r="F770" s="56"/>
      <c r="G770" s="23"/>
      <c r="H770" s="74"/>
    </row>
    <row r="771" spans="1:8">
      <c r="A771" s="73"/>
      <c r="B771" s="23"/>
      <c r="C771" s="58"/>
      <c r="D771" s="56"/>
      <c r="E771" s="56"/>
      <c r="F771" s="56"/>
      <c r="G771" s="23"/>
      <c r="H771" s="74"/>
    </row>
    <row r="772" spans="1:8">
      <c r="A772" s="72"/>
      <c r="B772" s="60"/>
      <c r="C772" s="62" t="s">
        <v>9223</v>
      </c>
      <c r="D772" s="43"/>
      <c r="E772" s="43"/>
      <c r="F772" s="43"/>
      <c r="G772" s="60"/>
      <c r="H772" s="80"/>
    </row>
    <row r="773" spans="1:8">
      <c r="A773" s="73"/>
      <c r="B773" s="23"/>
      <c r="C773" s="58"/>
      <c r="D773" s="56"/>
      <c r="E773" s="56"/>
      <c r="F773" s="56"/>
      <c r="G773" s="23"/>
      <c r="H773" s="74"/>
    </row>
    <row r="774" spans="1:8" ht="101.25">
      <c r="A774" s="73" t="s">
        <v>8710</v>
      </c>
      <c r="B774" s="23" t="s">
        <v>5833</v>
      </c>
      <c r="C774" s="58" t="s">
        <v>5834</v>
      </c>
      <c r="D774" s="56" t="s">
        <v>13</v>
      </c>
      <c r="E774" s="56">
        <v>4</v>
      </c>
      <c r="F774" s="56"/>
      <c r="G774" s="23"/>
      <c r="H774" s="74"/>
    </row>
    <row r="775" spans="1:8">
      <c r="A775" s="73"/>
      <c r="B775" s="23"/>
      <c r="C775" s="58"/>
      <c r="D775" s="56"/>
      <c r="E775" s="56"/>
      <c r="F775" s="56"/>
      <c r="G775" s="23"/>
      <c r="H775" s="74"/>
    </row>
    <row r="776" spans="1:8">
      <c r="A776" s="72"/>
      <c r="B776" s="60"/>
      <c r="C776" s="62" t="s">
        <v>9223</v>
      </c>
      <c r="D776" s="43"/>
      <c r="E776" s="43"/>
      <c r="F776" s="43"/>
      <c r="G776" s="60"/>
      <c r="H776" s="80"/>
    </row>
    <row r="777" spans="1:8">
      <c r="A777" s="73"/>
      <c r="B777" s="23"/>
      <c r="C777" s="58"/>
      <c r="D777" s="56"/>
      <c r="E777" s="56"/>
      <c r="F777" s="56"/>
      <c r="G777" s="23"/>
      <c r="H777" s="74"/>
    </row>
    <row r="778" spans="1:8" ht="78.75">
      <c r="A778" s="73" t="s">
        <v>8706</v>
      </c>
      <c r="B778" s="23">
        <v>86923</v>
      </c>
      <c r="C778" s="58" t="s">
        <v>5777</v>
      </c>
      <c r="D778" s="56" t="s">
        <v>13</v>
      </c>
      <c r="E778" s="56">
        <v>1</v>
      </c>
      <c r="F778" s="56"/>
      <c r="G778" s="23"/>
      <c r="H778" s="74"/>
    </row>
    <row r="779" spans="1:8">
      <c r="A779" s="73"/>
      <c r="B779" s="23"/>
      <c r="C779" s="58"/>
      <c r="D779" s="56"/>
      <c r="E779" s="56"/>
      <c r="F779" s="56"/>
      <c r="G779" s="23"/>
      <c r="H779" s="74"/>
    </row>
    <row r="780" spans="1:8">
      <c r="A780" s="72"/>
      <c r="B780" s="60"/>
      <c r="C780" s="62" t="s">
        <v>9223</v>
      </c>
      <c r="D780" s="43"/>
      <c r="E780" s="43"/>
      <c r="F780" s="43"/>
      <c r="G780" s="60"/>
      <c r="H780" s="80"/>
    </row>
    <row r="781" spans="1:8">
      <c r="A781" s="73"/>
      <c r="B781" s="23"/>
      <c r="C781" s="58"/>
      <c r="D781" s="56"/>
      <c r="E781" s="56"/>
      <c r="F781" s="56"/>
      <c r="G781" s="23"/>
      <c r="H781" s="74"/>
    </row>
    <row r="782" spans="1:8" ht="67.5">
      <c r="A782" s="73" t="s">
        <v>8710</v>
      </c>
      <c r="B782" s="23" t="s">
        <v>5856</v>
      </c>
      <c r="C782" s="58" t="s">
        <v>5857</v>
      </c>
      <c r="D782" s="56" t="s">
        <v>13</v>
      </c>
      <c r="E782" s="56">
        <v>1</v>
      </c>
      <c r="F782" s="56"/>
      <c r="G782" s="23"/>
      <c r="H782" s="74"/>
    </row>
    <row r="783" spans="1:8">
      <c r="A783" s="73"/>
      <c r="B783" s="23"/>
      <c r="C783" s="58"/>
      <c r="D783" s="56"/>
      <c r="E783" s="56"/>
      <c r="F783" s="56"/>
      <c r="G783" s="23"/>
      <c r="H783" s="74"/>
    </row>
    <row r="784" spans="1:8">
      <c r="A784" s="72"/>
      <c r="B784" s="60"/>
      <c r="C784" s="62" t="s">
        <v>9223</v>
      </c>
      <c r="D784" s="43"/>
      <c r="E784" s="43"/>
      <c r="F784" s="43"/>
      <c r="G784" s="60"/>
      <c r="H784" s="80"/>
    </row>
    <row r="785" spans="1:9">
      <c r="A785" s="73"/>
      <c r="B785" s="23"/>
      <c r="C785" s="58"/>
      <c r="D785" s="56"/>
      <c r="E785" s="56"/>
      <c r="F785" s="56"/>
      <c r="G785" s="23"/>
      <c r="H785" s="74"/>
    </row>
    <row r="786" spans="1:9" ht="24.95" customHeight="1">
      <c r="A786" s="73" t="s">
        <v>8710</v>
      </c>
      <c r="B786" s="23" t="s">
        <v>5885</v>
      </c>
      <c r="C786" s="58" t="s">
        <v>5886</v>
      </c>
      <c r="D786" s="56" t="s">
        <v>13</v>
      </c>
      <c r="E786" s="56">
        <v>1</v>
      </c>
      <c r="F786" s="56"/>
      <c r="G786" s="23"/>
      <c r="H786" s="74"/>
    </row>
    <row r="787" spans="1:9" ht="9.9499999999999993" customHeight="1">
      <c r="A787" s="73"/>
      <c r="B787" s="23"/>
      <c r="C787" s="58"/>
      <c r="D787" s="56"/>
      <c r="E787" s="56"/>
      <c r="F787" s="56"/>
      <c r="G787" s="23"/>
      <c r="H787" s="74"/>
    </row>
    <row r="788" spans="1:9" ht="9.9499999999999993" customHeight="1">
      <c r="A788" s="72"/>
      <c r="B788" s="60"/>
      <c r="C788" s="62" t="s">
        <v>9223</v>
      </c>
      <c r="D788" s="43"/>
      <c r="E788" s="43"/>
      <c r="F788" s="43"/>
      <c r="G788" s="60"/>
      <c r="H788" s="80"/>
      <c r="I788" s="33"/>
    </row>
    <row r="789" spans="1:9" ht="9.9499999999999993" customHeight="1">
      <c r="A789" s="73"/>
      <c r="B789" s="23"/>
      <c r="C789" s="58"/>
      <c r="D789" s="56"/>
      <c r="E789" s="56"/>
      <c r="F789" s="56"/>
      <c r="G789" s="23"/>
      <c r="H789" s="74"/>
      <c r="I789" s="33"/>
    </row>
    <row r="790" spans="1:9" ht="33.75">
      <c r="A790" s="73" t="s">
        <v>8710</v>
      </c>
      <c r="B790" s="23" t="s">
        <v>9034</v>
      </c>
      <c r="C790" s="58" t="s">
        <v>8683</v>
      </c>
      <c r="D790" s="56" t="s">
        <v>47</v>
      </c>
      <c r="E790" s="56">
        <v>9.6199999999999992</v>
      </c>
      <c r="F790" s="56"/>
      <c r="G790" s="23"/>
      <c r="H790" s="74"/>
      <c r="I790" s="33"/>
    </row>
    <row r="791" spans="1:9">
      <c r="A791" s="73"/>
      <c r="B791" s="23"/>
      <c r="C791" s="58"/>
      <c r="D791" s="56"/>
      <c r="E791" s="56"/>
      <c r="F791" s="56"/>
      <c r="G791" s="23"/>
      <c r="H791" s="74"/>
      <c r="I791" s="33"/>
    </row>
    <row r="792" spans="1:9" ht="22.5">
      <c r="A792" s="72"/>
      <c r="B792" s="60"/>
      <c r="C792" s="62" t="s">
        <v>9224</v>
      </c>
      <c r="D792" s="43"/>
      <c r="E792" s="43"/>
      <c r="F792" s="43"/>
      <c r="G792" s="60"/>
      <c r="H792" s="80"/>
      <c r="I792" s="33"/>
    </row>
    <row r="793" spans="1:9">
      <c r="A793" s="73"/>
      <c r="B793" s="23"/>
      <c r="C793" s="58"/>
      <c r="D793" s="56"/>
      <c r="E793" s="56"/>
      <c r="F793" s="56"/>
      <c r="G793" s="23"/>
      <c r="H793" s="74"/>
      <c r="I793" s="33"/>
    </row>
    <row r="794" spans="1:9" ht="33.75">
      <c r="A794" s="73" t="s">
        <v>8710</v>
      </c>
      <c r="B794" s="23"/>
      <c r="C794" s="58" t="s">
        <v>8686</v>
      </c>
      <c r="D794" s="56" t="s">
        <v>8473</v>
      </c>
      <c r="E794" s="56">
        <v>3</v>
      </c>
      <c r="F794" s="56"/>
      <c r="G794" s="77"/>
      <c r="H794" s="74"/>
      <c r="I794" s="289"/>
    </row>
    <row r="795" spans="1:9">
      <c r="A795" s="73"/>
      <c r="B795" s="23"/>
      <c r="C795" s="58"/>
      <c r="D795" s="56"/>
      <c r="E795" s="56"/>
      <c r="F795" s="56"/>
      <c r="G795" s="77"/>
      <c r="H795" s="74"/>
      <c r="I795" s="289"/>
    </row>
    <row r="796" spans="1:9">
      <c r="A796" s="72"/>
      <c r="B796" s="60"/>
      <c r="C796" s="62" t="s">
        <v>9222</v>
      </c>
      <c r="D796" s="43"/>
      <c r="E796" s="43"/>
      <c r="F796" s="62"/>
      <c r="G796" s="60"/>
      <c r="H796" s="80"/>
      <c r="I796" s="289"/>
    </row>
    <row r="797" spans="1:9">
      <c r="A797" s="73"/>
      <c r="B797" s="23"/>
      <c r="C797" s="58"/>
      <c r="D797" s="56"/>
      <c r="E797" s="56"/>
      <c r="F797" s="56"/>
      <c r="G797" s="77"/>
      <c r="H797" s="74"/>
      <c r="I797" s="289"/>
    </row>
    <row r="798" spans="1:9" ht="22.5">
      <c r="A798" s="73" t="s">
        <v>8745</v>
      </c>
      <c r="B798" s="23" t="s">
        <v>9035</v>
      </c>
      <c r="C798" s="58" t="s">
        <v>8694</v>
      </c>
      <c r="D798" s="56" t="s">
        <v>8473</v>
      </c>
      <c r="E798" s="56">
        <v>5</v>
      </c>
      <c r="F798" s="56"/>
      <c r="G798" s="77"/>
      <c r="H798" s="74"/>
      <c r="I798" s="33"/>
    </row>
    <row r="799" spans="1:9">
      <c r="A799" s="73"/>
      <c r="B799" s="23"/>
      <c r="C799" s="58"/>
      <c r="D799" s="56"/>
      <c r="E799" s="56"/>
      <c r="F799" s="56"/>
      <c r="G799" s="77"/>
      <c r="H799" s="74"/>
      <c r="I799" s="33"/>
    </row>
    <row r="800" spans="1:9">
      <c r="A800" s="72"/>
      <c r="B800" s="60"/>
      <c r="C800" s="62" t="s">
        <v>9222</v>
      </c>
      <c r="D800" s="43"/>
      <c r="E800" s="43"/>
      <c r="F800" s="62"/>
      <c r="G800" s="60"/>
      <c r="H800" s="80"/>
      <c r="I800" s="33"/>
    </row>
    <row r="801" spans="1:9">
      <c r="A801" s="73"/>
      <c r="B801" s="23"/>
      <c r="C801" s="58"/>
      <c r="D801" s="56"/>
      <c r="E801" s="56"/>
      <c r="F801" s="56"/>
      <c r="G801" s="77"/>
      <c r="H801" s="74"/>
      <c r="I801" s="33"/>
    </row>
    <row r="802" spans="1:9" ht="45">
      <c r="A802" s="73"/>
      <c r="B802" s="282">
        <v>101452</v>
      </c>
      <c r="C802" s="283" t="s">
        <v>8742</v>
      </c>
      <c r="D802" s="283" t="s">
        <v>8473</v>
      </c>
      <c r="E802" s="292">
        <v>7</v>
      </c>
      <c r="F802" s="284"/>
      <c r="G802" s="77"/>
      <c r="H802" s="74"/>
      <c r="I802" s="33"/>
    </row>
    <row r="803" spans="1:9">
      <c r="A803" s="73"/>
      <c r="B803" s="282"/>
      <c r="C803" s="283"/>
      <c r="D803" s="283"/>
      <c r="E803" s="292"/>
      <c r="F803" s="284"/>
      <c r="G803" s="77"/>
      <c r="H803" s="74"/>
      <c r="I803" s="33"/>
    </row>
    <row r="804" spans="1:9">
      <c r="A804" s="72"/>
      <c r="B804" s="60"/>
      <c r="C804" s="62" t="s">
        <v>9225</v>
      </c>
      <c r="D804" s="43"/>
      <c r="E804" s="43"/>
      <c r="F804" s="62"/>
      <c r="G804" s="60"/>
      <c r="H804" s="80"/>
      <c r="I804" s="33"/>
    </row>
    <row r="805" spans="1:9">
      <c r="A805" s="73"/>
      <c r="B805" s="282"/>
      <c r="C805" s="283"/>
      <c r="D805" s="283"/>
      <c r="E805" s="292"/>
      <c r="F805" s="284"/>
      <c r="G805" s="77"/>
      <c r="H805" s="74"/>
      <c r="I805" s="33"/>
    </row>
    <row r="806" spans="1:9" ht="45">
      <c r="A806" s="73" t="s">
        <v>8745</v>
      </c>
      <c r="B806" s="293">
        <f>B802</f>
        <v>101452</v>
      </c>
      <c r="C806" s="283" t="s">
        <v>8743</v>
      </c>
      <c r="D806" s="56" t="s">
        <v>8473</v>
      </c>
      <c r="E806" s="56">
        <v>5</v>
      </c>
      <c r="F806" s="56"/>
      <c r="G806" s="23"/>
      <c r="H806" s="74"/>
      <c r="I806" s="33"/>
    </row>
    <row r="807" spans="1:9">
      <c r="A807" s="73"/>
      <c r="B807" s="293"/>
      <c r="C807" s="283"/>
      <c r="D807" s="56"/>
      <c r="E807" s="56"/>
      <c r="F807" s="56"/>
      <c r="G807" s="23"/>
      <c r="H807" s="74"/>
      <c r="I807" s="33"/>
    </row>
    <row r="808" spans="1:9">
      <c r="A808" s="72"/>
      <c r="B808" s="60"/>
      <c r="C808" s="62" t="s">
        <v>9225</v>
      </c>
      <c r="D808" s="43"/>
      <c r="E808" s="43"/>
      <c r="F808" s="62"/>
      <c r="G808" s="60"/>
      <c r="H808" s="80"/>
      <c r="I808" s="33"/>
    </row>
    <row r="809" spans="1:9">
      <c r="A809" s="73"/>
      <c r="B809" s="293"/>
      <c r="C809" s="283"/>
      <c r="D809" s="56"/>
      <c r="E809" s="56"/>
      <c r="F809" s="56"/>
      <c r="G809" s="23"/>
      <c r="H809" s="74"/>
      <c r="I809" s="33"/>
    </row>
    <row r="810" spans="1:9" ht="33.75">
      <c r="A810" s="73" t="s">
        <v>8706</v>
      </c>
      <c r="B810" s="81">
        <v>170521</v>
      </c>
      <c r="C810" s="82" t="s">
        <v>8707</v>
      </c>
      <c r="D810" s="83" t="s">
        <v>13</v>
      </c>
      <c r="E810" s="56">
        <v>1</v>
      </c>
      <c r="F810" s="56"/>
      <c r="G810" s="23"/>
      <c r="H810" s="74"/>
      <c r="I810" s="33"/>
    </row>
    <row r="811" spans="1:9">
      <c r="A811" s="73"/>
      <c r="B811" s="81"/>
      <c r="C811" s="82"/>
      <c r="D811" s="83"/>
      <c r="E811" s="56"/>
      <c r="F811" s="56"/>
      <c r="G811" s="23"/>
      <c r="H811" s="74"/>
      <c r="I811" s="33"/>
    </row>
    <row r="812" spans="1:9">
      <c r="A812" s="72"/>
      <c r="B812" s="60"/>
      <c r="C812" s="62" t="s">
        <v>9226</v>
      </c>
      <c r="D812" s="43"/>
      <c r="E812" s="43"/>
      <c r="F812" s="62"/>
      <c r="G812" s="60"/>
      <c r="H812" s="80"/>
      <c r="I812" s="33"/>
    </row>
    <row r="813" spans="1:9">
      <c r="A813" s="73"/>
      <c r="B813" s="81"/>
      <c r="C813" s="82"/>
      <c r="D813" s="83"/>
      <c r="E813" s="56"/>
      <c r="F813" s="56"/>
      <c r="G813" s="23"/>
      <c r="H813" s="74"/>
      <c r="I813" s="33"/>
    </row>
    <row r="814" spans="1:9">
      <c r="A814" s="73"/>
      <c r="B814" s="99">
        <v>14</v>
      </c>
      <c r="C814" s="64" t="s">
        <v>8644</v>
      </c>
      <c r="D814" s="64"/>
      <c r="E814" s="64"/>
      <c r="F814" s="59"/>
      <c r="G814" s="99"/>
      <c r="H814" s="76"/>
      <c r="I814" s="33"/>
    </row>
    <row r="815" spans="1:9" ht="22.5">
      <c r="A815" s="73"/>
      <c r="B815" s="23" t="s">
        <v>9036</v>
      </c>
      <c r="C815" s="58" t="s">
        <v>8725</v>
      </c>
      <c r="D815" s="56" t="s">
        <v>8473</v>
      </c>
      <c r="E815" s="56">
        <v>2</v>
      </c>
      <c r="F815" s="58"/>
      <c r="G815" s="56"/>
      <c r="H815" s="74"/>
      <c r="I815" s="33"/>
    </row>
    <row r="816" spans="1:9">
      <c r="A816" s="73"/>
      <c r="B816" s="23"/>
      <c r="C816" s="58"/>
      <c r="D816" s="56"/>
      <c r="E816" s="56"/>
      <c r="F816" s="58"/>
      <c r="G816" s="56"/>
      <c r="H816" s="74"/>
      <c r="I816" s="33"/>
    </row>
    <row r="817" spans="1:9" ht="22.5">
      <c r="A817" s="75"/>
      <c r="B817" s="23" t="s">
        <v>8744</v>
      </c>
      <c r="C817" s="58" t="s">
        <v>8750</v>
      </c>
      <c r="D817" s="56" t="s">
        <v>8473</v>
      </c>
      <c r="E817" s="56">
        <v>2</v>
      </c>
      <c r="F817" s="58"/>
      <c r="G817" s="56"/>
      <c r="H817" s="74"/>
      <c r="I817" s="33"/>
    </row>
    <row r="818" spans="1:9">
      <c r="A818" s="73" t="s">
        <v>8745</v>
      </c>
      <c r="B818" s="23"/>
      <c r="C818" s="58"/>
      <c r="D818" s="56" t="s">
        <v>9084</v>
      </c>
      <c r="E818" s="56"/>
      <c r="F818" s="58"/>
      <c r="G818" s="23"/>
      <c r="H818" s="74"/>
    </row>
    <row r="819" spans="1:9">
      <c r="A819" s="73"/>
      <c r="B819" s="99">
        <v>15</v>
      </c>
      <c r="C819" s="64" t="s">
        <v>8645</v>
      </c>
      <c r="D819" s="64"/>
      <c r="E819" s="64"/>
      <c r="F819" s="59"/>
      <c r="G819" s="99"/>
      <c r="H819" s="76"/>
    </row>
    <row r="820" spans="1:9" ht="22.5">
      <c r="A820" s="73"/>
      <c r="B820" s="23" t="s">
        <v>2417</v>
      </c>
      <c r="C820" s="58" t="s">
        <v>2418</v>
      </c>
      <c r="D820" s="56" t="s">
        <v>13</v>
      </c>
      <c r="E820" s="56">
        <v>2</v>
      </c>
      <c r="F820" s="56"/>
      <c r="G820" s="23"/>
      <c r="H820" s="74"/>
    </row>
    <row r="821" spans="1:9">
      <c r="A821" s="73"/>
      <c r="B821" s="23"/>
      <c r="C821" s="58"/>
      <c r="D821" s="56"/>
      <c r="E821" s="56"/>
      <c r="F821" s="56"/>
      <c r="G821" s="23"/>
      <c r="H821" s="74"/>
    </row>
    <row r="822" spans="1:9">
      <c r="A822" s="72"/>
      <c r="B822" s="60"/>
      <c r="C822" s="62" t="s">
        <v>9227</v>
      </c>
      <c r="D822" s="43"/>
      <c r="E822" s="43"/>
      <c r="F822" s="43"/>
      <c r="G822" s="60"/>
      <c r="H822" s="80"/>
    </row>
    <row r="823" spans="1:9">
      <c r="A823" s="73"/>
      <c r="B823" s="23"/>
      <c r="C823" s="58"/>
      <c r="D823" s="56"/>
      <c r="E823" s="56"/>
      <c r="F823" s="56"/>
      <c r="G823" s="23"/>
      <c r="H823" s="74"/>
    </row>
    <row r="824" spans="1:9" ht="22.5">
      <c r="A824" s="75"/>
      <c r="B824" s="23" t="s">
        <v>2420</v>
      </c>
      <c r="C824" s="58" t="s">
        <v>2421</v>
      </c>
      <c r="D824" s="56" t="s">
        <v>13</v>
      </c>
      <c r="E824" s="56">
        <v>2</v>
      </c>
      <c r="F824" s="56"/>
      <c r="G824" s="23"/>
      <c r="H824" s="74"/>
    </row>
    <row r="825" spans="1:9">
      <c r="A825" s="75"/>
      <c r="B825" s="23"/>
      <c r="C825" s="58"/>
      <c r="D825" s="56"/>
      <c r="E825" s="56"/>
      <c r="F825" s="56"/>
      <c r="G825" s="23"/>
      <c r="H825" s="74"/>
    </row>
    <row r="826" spans="1:9">
      <c r="A826" s="72"/>
      <c r="B826" s="60"/>
      <c r="C826" s="62" t="s">
        <v>9227</v>
      </c>
      <c r="D826" s="43"/>
      <c r="E826" s="43"/>
      <c r="F826" s="43"/>
      <c r="G826" s="60"/>
      <c r="H826" s="80"/>
    </row>
    <row r="827" spans="1:9">
      <c r="A827" s="75"/>
      <c r="B827" s="23"/>
      <c r="C827" s="58"/>
      <c r="D827" s="56"/>
      <c r="E827" s="56"/>
      <c r="F827" s="56"/>
      <c r="G827" s="23"/>
      <c r="H827" s="74"/>
    </row>
    <row r="828" spans="1:9" ht="22.5">
      <c r="A828" s="73" t="s">
        <v>8710</v>
      </c>
      <c r="B828" s="23" t="s">
        <v>2423</v>
      </c>
      <c r="C828" s="58" t="s">
        <v>2424</v>
      </c>
      <c r="D828" s="56" t="s">
        <v>13</v>
      </c>
      <c r="E828" s="56">
        <v>2</v>
      </c>
      <c r="F828" s="56"/>
      <c r="G828" s="23"/>
      <c r="H828" s="74"/>
    </row>
    <row r="829" spans="1:9">
      <c r="A829" s="73"/>
      <c r="B829" s="23"/>
      <c r="C829" s="58"/>
      <c r="D829" s="56"/>
      <c r="E829" s="56"/>
      <c r="F829" s="56"/>
      <c r="G829" s="23"/>
      <c r="H829" s="74"/>
    </row>
    <row r="830" spans="1:9">
      <c r="A830" s="72"/>
      <c r="B830" s="60"/>
      <c r="C830" s="62" t="s">
        <v>9227</v>
      </c>
      <c r="D830" s="43"/>
      <c r="E830" s="43"/>
      <c r="F830" s="43"/>
      <c r="G830" s="60"/>
      <c r="H830" s="80"/>
    </row>
    <row r="831" spans="1:9">
      <c r="A831" s="73"/>
      <c r="B831" s="23"/>
      <c r="C831" s="58"/>
      <c r="D831" s="56"/>
      <c r="E831" s="56"/>
      <c r="F831" s="56"/>
      <c r="G831" s="23"/>
      <c r="H831" s="74"/>
    </row>
    <row r="832" spans="1:9" ht="45">
      <c r="A832" s="73" t="s">
        <v>8710</v>
      </c>
      <c r="B832" s="23" t="s">
        <v>2426</v>
      </c>
      <c r="C832" s="58" t="s">
        <v>2427</v>
      </c>
      <c r="D832" s="56" t="s">
        <v>13</v>
      </c>
      <c r="E832" s="56">
        <v>2</v>
      </c>
      <c r="F832" s="56"/>
      <c r="G832" s="23"/>
      <c r="H832" s="74"/>
    </row>
    <row r="833" spans="1:8">
      <c r="A833" s="73"/>
      <c r="B833" s="23"/>
      <c r="C833" s="58"/>
      <c r="D833" s="56"/>
      <c r="E833" s="56"/>
      <c r="F833" s="56"/>
      <c r="G833" s="23"/>
      <c r="H833" s="74"/>
    </row>
    <row r="834" spans="1:8">
      <c r="A834" s="72"/>
      <c r="B834" s="60"/>
      <c r="C834" s="62" t="s">
        <v>9227</v>
      </c>
      <c r="D834" s="43"/>
      <c r="E834" s="43"/>
      <c r="F834" s="43"/>
      <c r="G834" s="60"/>
      <c r="H834" s="80"/>
    </row>
    <row r="835" spans="1:8">
      <c r="A835" s="73"/>
      <c r="B835" s="23"/>
      <c r="C835" s="58"/>
      <c r="D835" s="56"/>
      <c r="E835" s="56"/>
      <c r="F835" s="56"/>
      <c r="G835" s="23"/>
      <c r="H835" s="74"/>
    </row>
    <row r="836" spans="1:8" ht="22.5">
      <c r="A836" s="73" t="s">
        <v>8710</v>
      </c>
      <c r="B836" s="23" t="s">
        <v>9037</v>
      </c>
      <c r="C836" s="58" t="s">
        <v>8697</v>
      </c>
      <c r="D836" s="56" t="s">
        <v>8473</v>
      </c>
      <c r="E836" s="56">
        <v>24</v>
      </c>
      <c r="F836" s="56"/>
      <c r="G836" s="56"/>
      <c r="H836" s="74"/>
    </row>
    <row r="837" spans="1:8">
      <c r="A837" s="73"/>
      <c r="B837" s="23"/>
      <c r="C837" s="58"/>
      <c r="D837" s="56"/>
      <c r="E837" s="56"/>
      <c r="F837" s="56"/>
      <c r="G837" s="56"/>
      <c r="H837" s="74"/>
    </row>
    <row r="838" spans="1:8">
      <c r="A838" s="72"/>
      <c r="B838" s="60"/>
      <c r="C838" s="62" t="s">
        <v>9228</v>
      </c>
      <c r="D838" s="43"/>
      <c r="E838" s="43"/>
      <c r="F838" s="43"/>
      <c r="G838" s="43"/>
      <c r="H838" s="80"/>
    </row>
    <row r="839" spans="1:8">
      <c r="A839" s="73"/>
      <c r="B839" s="23"/>
      <c r="C839" s="58"/>
      <c r="D839" s="56"/>
      <c r="E839" s="56"/>
      <c r="F839" s="56"/>
      <c r="G839" s="56"/>
      <c r="H839" s="74"/>
    </row>
    <row r="840" spans="1:8" ht="22.5">
      <c r="A840" s="73" t="s">
        <v>8710</v>
      </c>
      <c r="B840" s="23" t="s">
        <v>9038</v>
      </c>
      <c r="C840" s="58" t="s">
        <v>8698</v>
      </c>
      <c r="D840" s="56" t="s">
        <v>8473</v>
      </c>
      <c r="E840" s="56">
        <v>16</v>
      </c>
      <c r="F840" s="56"/>
      <c r="G840" s="56"/>
      <c r="H840" s="74"/>
    </row>
    <row r="841" spans="1:8">
      <c r="A841" s="73"/>
      <c r="B841" s="23"/>
      <c r="C841" s="58"/>
      <c r="D841" s="56"/>
      <c r="E841" s="56"/>
      <c r="F841" s="56"/>
      <c r="G841" s="56"/>
      <c r="H841" s="74"/>
    </row>
    <row r="842" spans="1:8">
      <c r="A842" s="72"/>
      <c r="B842" s="60"/>
      <c r="C842" s="62" t="s">
        <v>9228</v>
      </c>
      <c r="D842" s="43"/>
      <c r="E842" s="43"/>
      <c r="F842" s="43"/>
      <c r="G842" s="43"/>
      <c r="H842" s="80"/>
    </row>
    <row r="843" spans="1:8">
      <c r="A843" s="73"/>
      <c r="B843" s="23"/>
      <c r="C843" s="58"/>
      <c r="D843" s="56"/>
      <c r="E843" s="56"/>
      <c r="F843" s="56"/>
      <c r="G843" s="56"/>
      <c r="H843" s="74"/>
    </row>
    <row r="844" spans="1:8" ht="22.5">
      <c r="A844" s="73" t="s">
        <v>8745</v>
      </c>
      <c r="B844" s="23" t="str">
        <f>B840</f>
        <v>50.20.130</v>
      </c>
      <c r="C844" s="58" t="s">
        <v>8700</v>
      </c>
      <c r="D844" s="56" t="s">
        <v>8473</v>
      </c>
      <c r="E844" s="56">
        <v>24</v>
      </c>
      <c r="F844" s="56"/>
      <c r="G844" s="56"/>
      <c r="H844" s="74"/>
    </row>
    <row r="845" spans="1:8">
      <c r="A845" s="73"/>
      <c r="B845" s="23"/>
      <c r="C845" s="58"/>
      <c r="D845" s="56"/>
      <c r="E845" s="56"/>
      <c r="F845" s="56"/>
      <c r="G845" s="56"/>
      <c r="H845" s="74"/>
    </row>
    <row r="846" spans="1:8">
      <c r="A846" s="72"/>
      <c r="B846" s="60"/>
      <c r="C846" s="62" t="s">
        <v>9228</v>
      </c>
      <c r="D846" s="43"/>
      <c r="E846" s="43"/>
      <c r="F846" s="43"/>
      <c r="G846" s="43"/>
      <c r="H846" s="80"/>
    </row>
    <row r="847" spans="1:8">
      <c r="A847" s="73"/>
      <c r="B847" s="23"/>
      <c r="C847" s="58"/>
      <c r="D847" s="56"/>
      <c r="E847" s="56"/>
      <c r="F847" s="56"/>
      <c r="G847" s="56"/>
      <c r="H847" s="74"/>
    </row>
    <row r="848" spans="1:8" ht="22.5">
      <c r="A848" s="73" t="s">
        <v>8745</v>
      </c>
      <c r="B848" s="23" t="s">
        <v>9039</v>
      </c>
      <c r="C848" s="58" t="s">
        <v>8699</v>
      </c>
      <c r="D848" s="56" t="s">
        <v>8473</v>
      </c>
      <c r="E848" s="56">
        <v>40</v>
      </c>
      <c r="F848" s="56"/>
      <c r="G848" s="56"/>
      <c r="H848" s="74"/>
    </row>
    <row r="849" spans="1:8">
      <c r="A849" s="73"/>
      <c r="B849" s="23"/>
      <c r="C849" s="58"/>
      <c r="D849" s="56"/>
      <c r="E849" s="56"/>
      <c r="F849" s="56"/>
      <c r="G849" s="56"/>
      <c r="H849" s="74"/>
    </row>
    <row r="850" spans="1:8">
      <c r="A850" s="72"/>
      <c r="B850" s="60"/>
      <c r="C850" s="62" t="s">
        <v>9228</v>
      </c>
      <c r="D850" s="43"/>
      <c r="E850" s="43"/>
      <c r="F850" s="43"/>
      <c r="G850" s="43"/>
      <c r="H850" s="80"/>
    </row>
    <row r="851" spans="1:8">
      <c r="A851" s="73"/>
      <c r="B851" s="23"/>
      <c r="C851" s="58"/>
      <c r="D851" s="56"/>
      <c r="E851" s="56"/>
      <c r="F851" s="56"/>
      <c r="G851" s="56"/>
      <c r="H851" s="74"/>
    </row>
    <row r="852" spans="1:8" ht="22.5">
      <c r="A852" s="73" t="s">
        <v>8745</v>
      </c>
      <c r="B852" s="81">
        <v>100872</v>
      </c>
      <c r="C852" s="82" t="s">
        <v>8715</v>
      </c>
      <c r="D852" s="83" t="s">
        <v>13</v>
      </c>
      <c r="E852" s="87">
        <v>1</v>
      </c>
      <c r="F852" s="87"/>
      <c r="G852" s="56"/>
      <c r="H852" s="74"/>
    </row>
    <row r="853" spans="1:8">
      <c r="A853" s="73"/>
      <c r="B853" s="81"/>
      <c r="C853" s="82"/>
      <c r="D853" s="83"/>
      <c r="E853" s="87"/>
      <c r="F853" s="87"/>
      <c r="G853" s="56"/>
      <c r="H853" s="74"/>
    </row>
    <row r="854" spans="1:8">
      <c r="A854" s="72"/>
      <c r="B854" s="60"/>
      <c r="C854" s="62" t="s">
        <v>9227</v>
      </c>
      <c r="D854" s="43"/>
      <c r="E854" s="43"/>
      <c r="F854" s="43"/>
      <c r="G854" s="60"/>
      <c r="H854" s="80"/>
    </row>
    <row r="855" spans="1:8">
      <c r="A855" s="73"/>
      <c r="B855" s="81"/>
      <c r="C855" s="82"/>
      <c r="D855" s="83"/>
      <c r="E855" s="87"/>
      <c r="F855" s="87"/>
      <c r="G855" s="56"/>
      <c r="H855" s="74"/>
    </row>
    <row r="856" spans="1:8" ht="22.5">
      <c r="A856" s="73" t="s">
        <v>8745</v>
      </c>
      <c r="B856" s="81">
        <v>100873</v>
      </c>
      <c r="C856" s="82" t="s">
        <v>8716</v>
      </c>
      <c r="D856" s="83" t="s">
        <v>13</v>
      </c>
      <c r="E856" s="87">
        <v>1</v>
      </c>
      <c r="F856" s="87"/>
      <c r="G856" s="56"/>
      <c r="H856" s="74"/>
    </row>
    <row r="857" spans="1:8">
      <c r="A857" s="73"/>
      <c r="B857" s="81"/>
      <c r="C857" s="82"/>
      <c r="D857" s="83"/>
      <c r="E857" s="87"/>
      <c r="F857" s="87"/>
      <c r="G857" s="56"/>
      <c r="H857" s="74"/>
    </row>
    <row r="858" spans="1:8">
      <c r="A858" s="72"/>
      <c r="B858" s="60"/>
      <c r="C858" s="62" t="s">
        <v>9227</v>
      </c>
      <c r="D858" s="43"/>
      <c r="E858" s="43"/>
      <c r="F858" s="43"/>
      <c r="G858" s="60"/>
      <c r="H858" s="80"/>
    </row>
    <row r="859" spans="1:8">
      <c r="A859" s="73"/>
      <c r="B859" s="81"/>
      <c r="C859" s="82"/>
      <c r="D859" s="83"/>
      <c r="E859" s="87"/>
      <c r="F859" s="87"/>
      <c r="G859" s="56"/>
      <c r="H859" s="74"/>
    </row>
    <row r="860" spans="1:8">
      <c r="A860" s="73"/>
      <c r="B860" s="99">
        <v>16</v>
      </c>
      <c r="C860" s="64" t="s">
        <v>8659</v>
      </c>
      <c r="D860" s="64"/>
      <c r="E860" s="64"/>
      <c r="F860" s="59"/>
      <c r="G860" s="99"/>
      <c r="H860" s="76"/>
    </row>
    <row r="861" spans="1:8" ht="35.1" customHeight="1">
      <c r="A861" s="73"/>
      <c r="B861" s="23" t="s">
        <v>8751</v>
      </c>
      <c r="C861" s="58" t="s">
        <v>8729</v>
      </c>
      <c r="D861" s="56" t="s">
        <v>1</v>
      </c>
      <c r="E861" s="56">
        <v>12</v>
      </c>
      <c r="F861" s="58"/>
      <c r="G861" s="56"/>
      <c r="H861" s="74"/>
    </row>
    <row r="862" spans="1:8" ht="9.9499999999999993" customHeight="1">
      <c r="A862" s="73"/>
      <c r="B862" s="23"/>
      <c r="C862" s="58"/>
      <c r="D862" s="56"/>
      <c r="E862" s="56"/>
      <c r="F862" s="58"/>
      <c r="G862" s="56"/>
      <c r="H862" s="74"/>
    </row>
    <row r="863" spans="1:8" ht="9.9499999999999993" customHeight="1">
      <c r="A863" s="72"/>
      <c r="B863" s="60"/>
      <c r="C863" s="62" t="s">
        <v>9227</v>
      </c>
      <c r="D863" s="43"/>
      <c r="E863" s="43"/>
      <c r="F863" s="43"/>
      <c r="G863" s="60"/>
      <c r="H863" s="80"/>
    </row>
    <row r="864" spans="1:8" ht="9.9499999999999993" customHeight="1">
      <c r="A864" s="73"/>
      <c r="B864" s="23"/>
      <c r="C864" s="58"/>
      <c r="D864" s="56"/>
      <c r="E864" s="56"/>
      <c r="F864" s="58"/>
      <c r="G864" s="56"/>
      <c r="H864" s="74"/>
    </row>
    <row r="865" spans="1:9">
      <c r="A865" s="75"/>
      <c r="B865" s="23">
        <v>17</v>
      </c>
      <c r="C865" s="59" t="s">
        <v>8669</v>
      </c>
      <c r="D865" s="56"/>
      <c r="E865" s="56"/>
      <c r="F865" s="58"/>
      <c r="G865" s="23"/>
      <c r="H865" s="74"/>
    </row>
    <row r="866" spans="1:9" ht="33.75">
      <c r="A866" s="73"/>
      <c r="B866" s="23" t="s">
        <v>8678</v>
      </c>
      <c r="C866" s="58" t="s">
        <v>8696</v>
      </c>
      <c r="D866" s="56" t="s">
        <v>8473</v>
      </c>
      <c r="E866" s="56">
        <v>4</v>
      </c>
      <c r="F866" s="56"/>
      <c r="G866" s="294"/>
      <c r="H866" s="74"/>
      <c r="I866" s="295"/>
    </row>
    <row r="867" spans="1:9">
      <c r="A867" s="73"/>
      <c r="B867" s="23"/>
      <c r="C867" s="58"/>
      <c r="D867" s="56"/>
      <c r="E867" s="56"/>
      <c r="F867" s="56"/>
      <c r="G867" s="294"/>
      <c r="H867" s="74"/>
      <c r="I867" s="295"/>
    </row>
    <row r="868" spans="1:9">
      <c r="A868" s="72"/>
      <c r="B868" s="60"/>
      <c r="C868" s="62" t="s">
        <v>9227</v>
      </c>
      <c r="D868" s="43"/>
      <c r="E868" s="43"/>
      <c r="F868" s="43"/>
      <c r="G868" s="60"/>
      <c r="H868" s="80"/>
      <c r="I868" s="295"/>
    </row>
    <row r="869" spans="1:9">
      <c r="A869" s="73"/>
      <c r="B869" s="23"/>
      <c r="C869" s="58"/>
      <c r="D869" s="56"/>
      <c r="E869" s="56"/>
      <c r="F869" s="56"/>
      <c r="G869" s="294"/>
      <c r="H869" s="74"/>
      <c r="I869" s="295"/>
    </row>
    <row r="870" spans="1:9" ht="33.75">
      <c r="A870" s="73"/>
      <c r="B870" s="23" t="s">
        <v>8678</v>
      </c>
      <c r="C870" s="58" t="s">
        <v>8695</v>
      </c>
      <c r="D870" s="56" t="s">
        <v>8473</v>
      </c>
      <c r="E870" s="56">
        <v>2</v>
      </c>
      <c r="F870" s="56"/>
      <c r="G870" s="23"/>
      <c r="H870" s="74"/>
      <c r="I870" s="296"/>
    </row>
    <row r="871" spans="1:9">
      <c r="A871" s="73"/>
      <c r="B871" s="23"/>
      <c r="C871" s="58"/>
      <c r="D871" s="56"/>
      <c r="E871" s="56"/>
      <c r="F871" s="56"/>
      <c r="G871" s="23"/>
      <c r="H871" s="74"/>
      <c r="I871" s="296"/>
    </row>
    <row r="872" spans="1:9">
      <c r="A872" s="72"/>
      <c r="B872" s="60"/>
      <c r="C872" s="62" t="s">
        <v>9227</v>
      </c>
      <c r="D872" s="43"/>
      <c r="E872" s="43"/>
      <c r="F872" s="43"/>
      <c r="G872" s="60"/>
      <c r="H872" s="80"/>
      <c r="I872" s="296"/>
    </row>
    <row r="873" spans="1:9">
      <c r="A873" s="73"/>
      <c r="B873" s="23"/>
      <c r="C873" s="58"/>
      <c r="D873" s="56"/>
      <c r="E873" s="56"/>
      <c r="F873" s="56"/>
      <c r="G873" s="23"/>
      <c r="H873" s="74"/>
      <c r="I873" s="296"/>
    </row>
    <row r="874" spans="1:9">
      <c r="A874" s="73"/>
      <c r="B874" s="81" t="s">
        <v>8678</v>
      </c>
      <c r="C874" s="82" t="s">
        <v>8717</v>
      </c>
      <c r="D874" s="84" t="s">
        <v>8718</v>
      </c>
      <c r="E874" s="87">
        <v>1</v>
      </c>
      <c r="F874" s="87"/>
      <c r="G874" s="56"/>
      <c r="H874" s="74"/>
      <c r="I874" s="295"/>
    </row>
    <row r="875" spans="1:9">
      <c r="A875" s="73"/>
      <c r="B875" s="81"/>
      <c r="C875" s="82"/>
      <c r="D875" s="84"/>
      <c r="E875" s="87"/>
      <c r="F875" s="87"/>
      <c r="G875" s="56"/>
      <c r="H875" s="74"/>
      <c r="I875" s="295"/>
    </row>
    <row r="876" spans="1:9">
      <c r="A876" s="72"/>
      <c r="B876" s="270"/>
      <c r="C876" s="271" t="s">
        <v>9229</v>
      </c>
      <c r="D876" s="297"/>
      <c r="E876" s="272"/>
      <c r="F876" s="272"/>
      <c r="G876" s="43"/>
      <c r="H876" s="80"/>
      <c r="I876" s="295"/>
    </row>
    <row r="877" spans="1:9">
      <c r="A877" s="73"/>
      <c r="B877" s="81"/>
      <c r="C877" s="82"/>
      <c r="D877" s="84"/>
      <c r="E877" s="87"/>
      <c r="F877" s="87"/>
      <c r="G877" s="56"/>
      <c r="H877" s="74"/>
      <c r="I877" s="295"/>
    </row>
    <row r="878" spans="1:9" ht="22.5">
      <c r="A878" s="73"/>
      <c r="B878" s="81" t="str">
        <f>B874</f>
        <v>COTAÇÃO</v>
      </c>
      <c r="C878" s="82" t="s">
        <v>8738</v>
      </c>
      <c r="D878" s="83" t="s">
        <v>8718</v>
      </c>
      <c r="E878" s="87">
        <v>2</v>
      </c>
      <c r="F878" s="87"/>
      <c r="G878" s="56"/>
      <c r="H878" s="74"/>
      <c r="I878" s="295"/>
    </row>
    <row r="879" spans="1:9">
      <c r="A879" s="73"/>
      <c r="B879" s="81"/>
      <c r="C879" s="82"/>
      <c r="D879" s="83"/>
      <c r="E879" s="87"/>
      <c r="F879" s="87"/>
      <c r="G879" s="56"/>
      <c r="H879" s="74"/>
      <c r="I879" s="291"/>
    </row>
    <row r="880" spans="1:9">
      <c r="A880" s="72"/>
      <c r="B880" s="60"/>
      <c r="C880" s="62" t="s">
        <v>9227</v>
      </c>
      <c r="D880" s="43"/>
      <c r="E880" s="43"/>
      <c r="F880" s="43"/>
      <c r="G880" s="60"/>
      <c r="H880" s="80"/>
      <c r="I880" s="291"/>
    </row>
    <row r="881" spans="1:10">
      <c r="A881" s="73"/>
      <c r="B881" s="81"/>
      <c r="C881" s="82"/>
      <c r="D881" s="83"/>
      <c r="E881" s="87"/>
      <c r="F881" s="87"/>
      <c r="G881" s="56"/>
      <c r="H881" s="74"/>
      <c r="I881" s="291"/>
    </row>
    <row r="882" spans="1:10" ht="22.5">
      <c r="A882" s="298"/>
      <c r="B882" s="81">
        <v>88050</v>
      </c>
      <c r="C882" s="82" t="s">
        <v>8708</v>
      </c>
      <c r="D882" s="84" t="s">
        <v>36</v>
      </c>
      <c r="E882" s="87">
        <v>200</v>
      </c>
      <c r="F882" s="87"/>
      <c r="G882" s="23"/>
      <c r="H882" s="74"/>
      <c r="I882" s="109"/>
    </row>
    <row r="883" spans="1:10">
      <c r="A883" s="298"/>
      <c r="B883" s="81"/>
      <c r="C883" s="82"/>
      <c r="D883" s="84"/>
      <c r="E883" s="87"/>
      <c r="F883" s="87"/>
      <c r="G883" s="23"/>
      <c r="H883" s="74"/>
      <c r="I883" s="109"/>
    </row>
    <row r="884" spans="1:10">
      <c r="A884" s="72"/>
      <c r="B884" s="60"/>
      <c r="C884" s="62" t="s">
        <v>9230</v>
      </c>
      <c r="D884" s="43"/>
      <c r="E884" s="43"/>
      <c r="F884" s="43"/>
      <c r="G884" s="60"/>
      <c r="H884" s="80"/>
      <c r="I884" s="109"/>
    </row>
    <row r="885" spans="1:10">
      <c r="A885" s="298"/>
      <c r="B885" s="81"/>
      <c r="C885" s="82"/>
      <c r="D885" s="84"/>
      <c r="E885" s="87"/>
      <c r="F885" s="87"/>
      <c r="G885" s="23"/>
      <c r="H885" s="74"/>
      <c r="I885" s="109"/>
    </row>
    <row r="886" spans="1:10" ht="33.75">
      <c r="A886" s="298"/>
      <c r="B886" s="81">
        <v>88051</v>
      </c>
      <c r="C886" s="82" t="s">
        <v>8709</v>
      </c>
      <c r="D886" s="84" t="s">
        <v>36</v>
      </c>
      <c r="E886" s="87">
        <v>50</v>
      </c>
      <c r="F886" s="87"/>
      <c r="G886" s="23"/>
      <c r="H886" s="74"/>
      <c r="I886" s="299"/>
    </row>
    <row r="887" spans="1:10">
      <c r="A887" s="298"/>
      <c r="B887" s="81"/>
      <c r="C887" s="82"/>
      <c r="D887" s="84"/>
      <c r="E887" s="87"/>
      <c r="F887" s="87"/>
      <c r="G887" s="23"/>
      <c r="H887" s="74"/>
      <c r="I887" s="299"/>
    </row>
    <row r="888" spans="1:10">
      <c r="A888" s="72"/>
      <c r="B888" s="60"/>
      <c r="C888" s="62" t="s">
        <v>9230</v>
      </c>
      <c r="D888" s="43"/>
      <c r="E888" s="43"/>
      <c r="F888" s="43"/>
      <c r="G888" s="60"/>
      <c r="H888" s="80"/>
      <c r="I888" s="299"/>
    </row>
    <row r="889" spans="1:10">
      <c r="A889" s="298"/>
      <c r="B889" s="81"/>
      <c r="C889" s="82"/>
      <c r="D889" s="84"/>
      <c r="E889" s="87"/>
      <c r="F889" s="87"/>
      <c r="G889" s="23"/>
      <c r="H889" s="74"/>
      <c r="I889" s="299"/>
    </row>
    <row r="890" spans="1:10" ht="33.75">
      <c r="A890" s="298" t="s">
        <v>8706</v>
      </c>
      <c r="B890" s="81">
        <v>170593</v>
      </c>
      <c r="C890" s="82" t="s">
        <v>8734</v>
      </c>
      <c r="D890" s="83" t="s">
        <v>8473</v>
      </c>
      <c r="E890" s="87">
        <v>58</v>
      </c>
      <c r="F890" s="87"/>
      <c r="G890" s="56"/>
      <c r="H890" s="74"/>
      <c r="I890" s="33"/>
      <c r="J890" s="300"/>
    </row>
    <row r="891" spans="1:10">
      <c r="A891" s="298"/>
      <c r="B891" s="81"/>
      <c r="C891" s="82"/>
      <c r="D891" s="83"/>
      <c r="E891" s="87"/>
      <c r="F891" s="87"/>
      <c r="G891" s="56"/>
      <c r="H891" s="74"/>
      <c r="I891" s="33"/>
      <c r="J891" s="300"/>
    </row>
    <row r="892" spans="1:10" ht="22.5">
      <c r="A892" s="72"/>
      <c r="B892" s="270"/>
      <c r="C892" s="271" t="s">
        <v>9231</v>
      </c>
      <c r="D892" s="297"/>
      <c r="E892" s="272"/>
      <c r="F892" s="272"/>
      <c r="G892" s="43"/>
      <c r="H892" s="80"/>
      <c r="I892" s="33"/>
      <c r="J892" s="300"/>
    </row>
    <row r="893" spans="1:10">
      <c r="A893" s="298"/>
      <c r="B893" s="81"/>
      <c r="C893" s="82"/>
      <c r="D893" s="83"/>
      <c r="E893" s="87"/>
      <c r="F893" s="87"/>
      <c r="G893" s="56"/>
      <c r="H893" s="74"/>
      <c r="I893" s="33"/>
      <c r="J893" s="300"/>
    </row>
    <row r="894" spans="1:10" ht="33.75">
      <c r="A894" s="298" t="s">
        <v>8706</v>
      </c>
      <c r="B894" s="81">
        <v>181619</v>
      </c>
      <c r="C894" s="82" t="s">
        <v>8735</v>
      </c>
      <c r="D894" s="83" t="s">
        <v>8718</v>
      </c>
      <c r="E894" s="87">
        <v>1</v>
      </c>
      <c r="F894" s="87"/>
      <c r="G894" s="56"/>
      <c r="H894" s="74"/>
      <c r="I894" s="33"/>
    </row>
    <row r="895" spans="1:10">
      <c r="A895" s="298"/>
      <c r="B895" s="81"/>
      <c r="C895" s="82"/>
      <c r="D895" s="83"/>
      <c r="E895" s="87"/>
      <c r="F895" s="87"/>
      <c r="G895" s="56"/>
      <c r="H895" s="74"/>
      <c r="I895" s="33"/>
    </row>
    <row r="896" spans="1:10">
      <c r="A896" s="301"/>
      <c r="B896" s="270"/>
      <c r="C896" s="271" t="s">
        <v>9232</v>
      </c>
      <c r="D896" s="263"/>
      <c r="E896" s="272"/>
      <c r="F896" s="272"/>
      <c r="G896" s="43"/>
      <c r="H896" s="80"/>
      <c r="I896" s="33"/>
    </row>
    <row r="897" spans="1:9">
      <c r="A897" s="298"/>
      <c r="B897" s="81"/>
      <c r="C897" s="82"/>
      <c r="D897" s="83"/>
      <c r="E897" s="87"/>
      <c r="F897" s="87"/>
      <c r="G897" s="56"/>
      <c r="H897" s="74"/>
      <c r="I897" s="33"/>
    </row>
    <row r="898" spans="1:9" ht="33.75">
      <c r="A898" s="298" t="s">
        <v>8706</v>
      </c>
      <c r="B898" s="97">
        <v>34005</v>
      </c>
      <c r="C898" s="94" t="s">
        <v>8749</v>
      </c>
      <c r="D898" s="94" t="s">
        <v>47</v>
      </c>
      <c r="E898" s="95">
        <v>846.31000000000006</v>
      </c>
      <c r="F898" s="98"/>
      <c r="G898" s="56"/>
      <c r="H898" s="74"/>
    </row>
    <row r="899" spans="1:9">
      <c r="A899" s="298"/>
      <c r="B899" s="97"/>
      <c r="C899" s="94"/>
      <c r="D899" s="94"/>
      <c r="E899" s="95"/>
      <c r="F899" s="98"/>
      <c r="G899" s="56"/>
      <c r="H899" s="74"/>
    </row>
    <row r="900" spans="1:9">
      <c r="A900" s="301"/>
      <c r="B900" s="302"/>
      <c r="C900" s="303" t="s">
        <v>9233</v>
      </c>
      <c r="D900" s="303"/>
      <c r="E900" s="304"/>
      <c r="F900" s="305"/>
      <c r="G900" s="43"/>
      <c r="H900" s="80"/>
    </row>
    <row r="901" spans="1:9">
      <c r="A901" s="298"/>
      <c r="B901" s="97"/>
      <c r="C901" s="94"/>
      <c r="D901" s="94"/>
      <c r="E901" s="95"/>
      <c r="F901" s="98"/>
      <c r="G901" s="56"/>
      <c r="H901" s="74"/>
    </row>
    <row r="902" spans="1:9">
      <c r="A902" s="298" t="s">
        <v>9234</v>
      </c>
      <c r="B902" s="4" t="s">
        <v>8084</v>
      </c>
      <c r="C902" s="58" t="s">
        <v>8085</v>
      </c>
      <c r="D902" s="56" t="s">
        <v>47</v>
      </c>
      <c r="E902" s="56">
        <f>E898</f>
        <v>846.31000000000006</v>
      </c>
      <c r="F902" s="56"/>
      <c r="G902" s="23"/>
      <c r="H902" s="74"/>
    </row>
    <row r="903" spans="1:9">
      <c r="A903" s="298"/>
      <c r="B903" s="4"/>
      <c r="C903" s="58"/>
      <c r="D903" s="56"/>
      <c r="E903" s="56"/>
      <c r="F903" s="56"/>
      <c r="G903" s="23"/>
      <c r="H903" s="74"/>
    </row>
    <row r="904" spans="1:9">
      <c r="A904" s="301"/>
      <c r="B904" s="60"/>
      <c r="C904" s="62" t="s">
        <v>9235</v>
      </c>
      <c r="D904" s="43"/>
      <c r="E904" s="43"/>
      <c r="F904" s="43"/>
      <c r="G904" s="60"/>
      <c r="H904" s="80"/>
    </row>
    <row r="905" spans="1:9">
      <c r="A905" s="298"/>
      <c r="B905" s="4"/>
      <c r="C905" s="58"/>
      <c r="D905" s="56"/>
      <c r="E905" s="56"/>
      <c r="F905" s="56"/>
      <c r="G905" s="23"/>
      <c r="H905" s="74"/>
    </row>
    <row r="906" spans="1:9" ht="15.75" thickBot="1">
      <c r="A906" s="100"/>
      <c r="B906" s="101"/>
      <c r="C906" s="102"/>
      <c r="D906" s="103"/>
      <c r="E906" s="103"/>
      <c r="F906" s="104"/>
      <c r="G906" s="101"/>
      <c r="H906" s="105"/>
    </row>
    <row r="907" spans="1:9" s="306" customFormat="1">
      <c r="A907" s="288"/>
      <c r="D907" s="307"/>
      <c r="H907" s="308"/>
    </row>
    <row r="908" spans="1:9" s="306" customFormat="1">
      <c r="D908" s="307"/>
      <c r="H908" s="308"/>
    </row>
    <row r="909" spans="1:9" s="306" customFormat="1">
      <c r="D909" s="307"/>
      <c r="H909" s="308"/>
    </row>
    <row r="910" spans="1:9" s="306" customFormat="1">
      <c r="D910" s="307"/>
      <c r="H910" s="308"/>
    </row>
    <row r="911" spans="1:9" s="306" customFormat="1">
      <c r="D911" s="307"/>
      <c r="H911" s="308"/>
    </row>
    <row r="912" spans="1:9" s="306" customFormat="1">
      <c r="D912" s="307"/>
      <c r="H912" s="308"/>
    </row>
    <row r="913" spans="4:8" s="306" customFormat="1">
      <c r="D913" s="307"/>
      <c r="H913" s="308"/>
    </row>
    <row r="914" spans="4:8" s="306" customFormat="1">
      <c r="D914" s="307"/>
      <c r="H914" s="308"/>
    </row>
    <row r="915" spans="4:8" s="306" customFormat="1">
      <c r="D915" s="307"/>
      <c r="H915" s="308"/>
    </row>
    <row r="916" spans="4:8" s="306" customFormat="1">
      <c r="D916" s="307"/>
      <c r="H916" s="308"/>
    </row>
    <row r="917" spans="4:8" s="306" customFormat="1">
      <c r="D917" s="307"/>
      <c r="H917" s="308"/>
    </row>
    <row r="918" spans="4:8" s="306" customFormat="1">
      <c r="D918" s="307"/>
      <c r="H918" s="308"/>
    </row>
    <row r="919" spans="4:8" s="306" customFormat="1">
      <c r="D919" s="307"/>
      <c r="H919" s="308"/>
    </row>
    <row r="920" spans="4:8" s="306" customFormat="1">
      <c r="D920" s="307"/>
      <c r="H920" s="308"/>
    </row>
    <row r="921" spans="4:8" s="306" customFormat="1">
      <c r="D921" s="307"/>
      <c r="H921" s="308"/>
    </row>
    <row r="922" spans="4:8" s="306" customFormat="1">
      <c r="D922" s="307"/>
      <c r="H922" s="308"/>
    </row>
    <row r="923" spans="4:8" s="306" customFormat="1">
      <c r="D923" s="307"/>
      <c r="H923" s="308"/>
    </row>
    <row r="924" spans="4:8" s="306" customFormat="1">
      <c r="D924" s="307"/>
      <c r="H924" s="308"/>
    </row>
    <row r="925" spans="4:8" s="306" customFormat="1">
      <c r="D925" s="307"/>
      <c r="H925" s="308"/>
    </row>
    <row r="926" spans="4:8" s="306" customFormat="1">
      <c r="D926" s="307"/>
      <c r="H926" s="308"/>
    </row>
    <row r="927" spans="4:8" s="306" customFormat="1">
      <c r="D927" s="307"/>
      <c r="H927" s="308"/>
    </row>
    <row r="928" spans="4:8" s="306" customFormat="1">
      <c r="D928" s="307"/>
      <c r="H928" s="308"/>
    </row>
    <row r="929" spans="4:8" s="306" customFormat="1">
      <c r="D929" s="307"/>
      <c r="H929" s="308"/>
    </row>
    <row r="930" spans="4:8" s="306" customFormat="1">
      <c r="D930" s="307"/>
      <c r="H930" s="308"/>
    </row>
    <row r="931" spans="4:8" s="306" customFormat="1">
      <c r="D931" s="307"/>
      <c r="H931" s="308"/>
    </row>
    <row r="932" spans="4:8" s="306" customFormat="1">
      <c r="D932" s="307"/>
      <c r="H932" s="308"/>
    </row>
    <row r="933" spans="4:8" s="306" customFormat="1">
      <c r="D933" s="307"/>
      <c r="H933" s="308"/>
    </row>
    <row r="934" spans="4:8" s="306" customFormat="1">
      <c r="D934" s="307"/>
      <c r="H934" s="308"/>
    </row>
    <row r="935" spans="4:8" s="306" customFormat="1">
      <c r="D935" s="307"/>
      <c r="H935" s="308"/>
    </row>
    <row r="936" spans="4:8" s="306" customFormat="1">
      <c r="D936" s="307"/>
      <c r="H936" s="308"/>
    </row>
    <row r="937" spans="4:8" s="306" customFormat="1">
      <c r="D937" s="307"/>
      <c r="H937" s="308"/>
    </row>
    <row r="938" spans="4:8" s="306" customFormat="1">
      <c r="D938" s="307"/>
      <c r="H938" s="308"/>
    </row>
    <row r="939" spans="4:8" s="306" customFormat="1">
      <c r="D939" s="307"/>
      <c r="H939" s="308"/>
    </row>
    <row r="940" spans="4:8" s="306" customFormat="1">
      <c r="D940" s="307"/>
      <c r="H940" s="308"/>
    </row>
    <row r="941" spans="4:8" s="306" customFormat="1">
      <c r="D941" s="307"/>
      <c r="H941" s="308"/>
    </row>
    <row r="942" spans="4:8" s="306" customFormat="1">
      <c r="D942" s="307"/>
      <c r="H942" s="308"/>
    </row>
    <row r="943" spans="4:8" s="306" customFormat="1">
      <c r="D943" s="307"/>
      <c r="H943" s="308"/>
    </row>
    <row r="944" spans="4:8" s="306" customFormat="1">
      <c r="D944" s="307"/>
      <c r="H944" s="308"/>
    </row>
    <row r="945" spans="4:8" s="306" customFormat="1">
      <c r="D945" s="307"/>
      <c r="H945" s="308"/>
    </row>
    <row r="946" spans="4:8" s="306" customFormat="1">
      <c r="D946" s="307"/>
      <c r="H946" s="308"/>
    </row>
    <row r="947" spans="4:8" s="306" customFormat="1">
      <c r="D947" s="307"/>
      <c r="H947" s="308"/>
    </row>
    <row r="948" spans="4:8" s="306" customFormat="1">
      <c r="D948" s="307"/>
      <c r="H948" s="308"/>
    </row>
    <row r="949" spans="4:8" s="306" customFormat="1">
      <c r="D949" s="307"/>
      <c r="H949" s="308"/>
    </row>
    <row r="950" spans="4:8" s="306" customFormat="1">
      <c r="D950" s="307"/>
      <c r="H950" s="308"/>
    </row>
    <row r="951" spans="4:8" s="306" customFormat="1">
      <c r="D951" s="307"/>
      <c r="H951" s="308"/>
    </row>
    <row r="952" spans="4:8" s="306" customFormat="1">
      <c r="D952" s="307"/>
      <c r="H952" s="308"/>
    </row>
    <row r="953" spans="4:8" s="306" customFormat="1">
      <c r="D953" s="307"/>
      <c r="H953" s="308"/>
    </row>
    <row r="954" spans="4:8" s="306" customFormat="1">
      <c r="D954" s="307"/>
      <c r="H954" s="308"/>
    </row>
    <row r="955" spans="4:8" s="306" customFormat="1">
      <c r="D955" s="307"/>
      <c r="H955" s="308"/>
    </row>
    <row r="956" spans="4:8" s="306" customFormat="1">
      <c r="D956" s="307"/>
      <c r="H956" s="308"/>
    </row>
    <row r="957" spans="4:8" s="306" customFormat="1">
      <c r="D957" s="307"/>
      <c r="H957" s="308"/>
    </row>
    <row r="958" spans="4:8" s="306" customFormat="1">
      <c r="D958" s="307"/>
      <c r="H958" s="308"/>
    </row>
    <row r="959" spans="4:8" s="306" customFormat="1">
      <c r="D959" s="307"/>
      <c r="H959" s="308"/>
    </row>
    <row r="960" spans="4:8" s="306" customFormat="1">
      <c r="D960" s="307"/>
      <c r="H960" s="308"/>
    </row>
    <row r="961" spans="4:8" s="306" customFormat="1">
      <c r="D961" s="307"/>
      <c r="H961" s="308"/>
    </row>
    <row r="962" spans="4:8" s="306" customFormat="1">
      <c r="D962" s="307"/>
      <c r="H962" s="308"/>
    </row>
    <row r="963" spans="4:8" s="306" customFormat="1">
      <c r="D963" s="307"/>
      <c r="H963" s="308"/>
    </row>
    <row r="964" spans="4:8" s="306" customFormat="1">
      <c r="D964" s="307"/>
      <c r="H964" s="308"/>
    </row>
    <row r="965" spans="4:8" s="306" customFormat="1">
      <c r="D965" s="307"/>
      <c r="H965" s="308"/>
    </row>
    <row r="966" spans="4:8" s="306" customFormat="1">
      <c r="D966" s="307"/>
      <c r="H966" s="308"/>
    </row>
    <row r="967" spans="4:8" s="306" customFormat="1">
      <c r="D967" s="307"/>
      <c r="H967" s="308"/>
    </row>
    <row r="968" spans="4:8" s="306" customFormat="1">
      <c r="D968" s="307"/>
      <c r="H968" s="308"/>
    </row>
    <row r="969" spans="4:8" s="306" customFormat="1">
      <c r="D969" s="307"/>
      <c r="H969" s="308"/>
    </row>
    <row r="970" spans="4:8" s="306" customFormat="1">
      <c r="D970" s="307"/>
      <c r="H970" s="308"/>
    </row>
    <row r="971" spans="4:8" s="306" customFormat="1">
      <c r="D971" s="307"/>
      <c r="H971" s="308"/>
    </row>
    <row r="972" spans="4:8" s="306" customFormat="1">
      <c r="D972" s="307"/>
      <c r="H972" s="308"/>
    </row>
  </sheetData>
  <mergeCells count="3">
    <mergeCell ref="A1:H1"/>
    <mergeCell ref="E4:F4"/>
    <mergeCell ref="I639:I643"/>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view="pageBreakPreview" zoomScaleSheetLayoutView="100" workbookViewId="0">
      <selection activeCell="D7" sqref="D7"/>
    </sheetView>
  </sheetViews>
  <sheetFormatPr defaultRowHeight="12.75"/>
  <cols>
    <col min="1" max="1" width="18.5703125" style="33" customWidth="1"/>
    <col min="2" max="2" width="11.7109375" customWidth="1"/>
    <col min="3" max="3" width="12.42578125" customWidth="1"/>
    <col min="4" max="4" width="9.5703125" style="35" customWidth="1"/>
    <col min="6" max="6" width="9.28515625" style="35" bestFit="1" customWidth="1"/>
    <col min="7" max="7" width="9.5703125" style="35" bestFit="1" customWidth="1"/>
    <col min="8" max="8" width="6" customWidth="1"/>
    <col min="9" max="10" width="8.7109375" customWidth="1"/>
    <col min="11" max="11" width="9.7109375" style="35" customWidth="1"/>
    <col min="12" max="14" width="8.42578125" customWidth="1"/>
    <col min="15" max="15" width="12.140625" style="35" customWidth="1"/>
  </cols>
  <sheetData>
    <row r="1" spans="1:25">
      <c r="A1" s="30"/>
      <c r="B1" s="20"/>
      <c r="C1" s="20"/>
      <c r="D1" s="30"/>
      <c r="E1" s="20"/>
      <c r="F1" s="30"/>
      <c r="G1" s="30"/>
      <c r="H1" s="25"/>
      <c r="I1" s="25"/>
      <c r="J1" s="25"/>
      <c r="K1" s="36"/>
      <c r="L1" s="25"/>
      <c r="M1" s="25"/>
      <c r="N1" s="25"/>
      <c r="O1" s="36"/>
      <c r="P1" s="21"/>
    </row>
    <row r="2" spans="1:25">
      <c r="A2" s="31"/>
      <c r="B2" s="19"/>
      <c r="C2" s="19"/>
      <c r="D2" s="31"/>
      <c r="E2" s="19"/>
      <c r="F2" s="31"/>
      <c r="G2" s="31"/>
      <c r="H2" s="26"/>
      <c r="I2" s="26"/>
      <c r="J2" s="26"/>
      <c r="K2" s="37"/>
      <c r="L2" s="26"/>
      <c r="M2" s="26"/>
      <c r="N2" s="26"/>
      <c r="O2" s="37"/>
      <c r="P2" s="22"/>
    </row>
    <row r="3" spans="1:25">
      <c r="A3" s="31"/>
      <c r="B3" s="19"/>
      <c r="C3" s="19"/>
      <c r="D3" s="31"/>
      <c r="E3" s="19"/>
      <c r="F3" s="31"/>
      <c r="G3" s="31"/>
      <c r="H3" s="26"/>
      <c r="I3" s="26"/>
      <c r="J3" s="26"/>
      <c r="K3" s="37"/>
      <c r="L3" s="26"/>
      <c r="M3" s="26"/>
      <c r="N3" s="26"/>
      <c r="O3" s="37"/>
      <c r="P3" s="22"/>
    </row>
    <row r="4" spans="1:25">
      <c r="A4" s="32"/>
      <c r="B4" s="27"/>
      <c r="C4" s="27"/>
      <c r="D4" s="32"/>
      <c r="E4" s="27"/>
      <c r="F4" s="32"/>
      <c r="G4" s="32"/>
      <c r="H4" s="28"/>
      <c r="I4" s="28"/>
      <c r="J4" s="28"/>
      <c r="K4" s="38"/>
      <c r="L4" s="28"/>
      <c r="M4" s="28"/>
      <c r="N4" s="28"/>
      <c r="O4" s="38"/>
      <c r="P4" s="29"/>
    </row>
    <row r="5" spans="1:25" ht="45">
      <c r="A5" s="7" t="s">
        <v>8564</v>
      </c>
      <c r="B5" s="7" t="s">
        <v>8562</v>
      </c>
      <c r="C5" s="7" t="s">
        <v>8563</v>
      </c>
      <c r="D5" s="7" t="s">
        <v>8551</v>
      </c>
      <c r="E5" s="7" t="s">
        <v>8552</v>
      </c>
      <c r="F5" s="7" t="s">
        <v>8554</v>
      </c>
      <c r="G5" s="7" t="s">
        <v>8555</v>
      </c>
      <c r="H5" s="7" t="s">
        <v>8556</v>
      </c>
      <c r="I5" s="7" t="s">
        <v>8608</v>
      </c>
      <c r="J5" s="7" t="s">
        <v>8559</v>
      </c>
      <c r="K5" s="7" t="s">
        <v>8560</v>
      </c>
      <c r="L5" s="7" t="s">
        <v>8557</v>
      </c>
      <c r="M5" s="7" t="s">
        <v>8558</v>
      </c>
      <c r="N5" s="7" t="s">
        <v>8635</v>
      </c>
      <c r="O5" s="7" t="s">
        <v>8561</v>
      </c>
      <c r="P5" s="7" t="s">
        <v>8553</v>
      </c>
      <c r="X5" s="18" t="s">
        <v>8549</v>
      </c>
    </row>
    <row r="6" spans="1:25" ht="15">
      <c r="A6" s="67" t="s">
        <v>8588</v>
      </c>
      <c r="B6" s="49"/>
      <c r="C6" s="49"/>
      <c r="D6" s="49"/>
      <c r="E6" s="49"/>
      <c r="F6" s="49"/>
      <c r="G6" s="49"/>
      <c r="H6" s="49"/>
      <c r="I6" s="49"/>
      <c r="J6" s="49"/>
      <c r="K6" s="49"/>
      <c r="L6" s="49"/>
      <c r="M6" s="49"/>
      <c r="N6" s="49"/>
      <c r="O6" s="49"/>
      <c r="P6" s="49"/>
      <c r="Y6" s="18" t="s">
        <v>8550</v>
      </c>
    </row>
    <row r="7" spans="1:25">
      <c r="A7" s="39" t="s">
        <v>8565</v>
      </c>
      <c r="B7" s="24"/>
      <c r="C7" s="24"/>
      <c r="D7" s="34">
        <v>9.1999999999999993</v>
      </c>
      <c r="E7" s="24">
        <v>3.1</v>
      </c>
      <c r="F7" s="34">
        <v>4.6500000000000004</v>
      </c>
      <c r="G7" s="34"/>
      <c r="H7" s="24">
        <v>0.8</v>
      </c>
      <c r="I7" s="24">
        <v>1</v>
      </c>
      <c r="J7" s="24">
        <v>2.1</v>
      </c>
      <c r="K7" s="34">
        <f>(ROUND(H7*J7*2,2)+ (H7+ROUND(2*J7,2))*0.25)*I7</f>
        <v>4.6099999999999994</v>
      </c>
      <c r="L7" s="24">
        <v>1.5</v>
      </c>
      <c r="M7" s="24">
        <v>0.6</v>
      </c>
      <c r="N7" s="24">
        <v>1</v>
      </c>
      <c r="O7" s="34">
        <f>ROUND(L7*M7*N7,2)</f>
        <v>0.9</v>
      </c>
      <c r="P7" s="4"/>
      <c r="Q7" s="48" t="s">
        <v>8550</v>
      </c>
    </row>
    <row r="8" spans="1:25">
      <c r="A8" s="39" t="s">
        <v>8566</v>
      </c>
      <c r="B8" s="24"/>
      <c r="C8" s="24"/>
      <c r="D8" s="34">
        <v>9.1999999999999993</v>
      </c>
      <c r="E8" s="24">
        <v>3.1</v>
      </c>
      <c r="F8" s="34">
        <f>F7</f>
        <v>4.6500000000000004</v>
      </c>
      <c r="G8" s="34"/>
      <c r="H8" s="24">
        <f>H7</f>
        <v>0.8</v>
      </c>
      <c r="I8" s="24">
        <v>1</v>
      </c>
      <c r="J8" s="24">
        <v>2.1</v>
      </c>
      <c r="K8" s="34">
        <f t="shared" ref="K8:K73" si="0">(ROUND(H8*J8*2,2)+ (H8+ROUND(2*J8,2))*0.25)*I8</f>
        <v>4.6099999999999994</v>
      </c>
      <c r="L8" s="24">
        <v>1.5</v>
      </c>
      <c r="M8" s="24">
        <f>M7</f>
        <v>0.6</v>
      </c>
      <c r="N8" s="24">
        <v>1</v>
      </c>
      <c r="O8" s="34">
        <f t="shared" ref="O8:O73" si="1">ROUND(L8*M8*N8,2)</f>
        <v>0.9</v>
      </c>
      <c r="P8" s="4"/>
      <c r="R8" s="48" t="s">
        <v>8550</v>
      </c>
    </row>
    <row r="9" spans="1:25">
      <c r="A9" s="39" t="s">
        <v>8571</v>
      </c>
      <c r="B9" s="24"/>
      <c r="C9" s="24"/>
      <c r="D9" s="34">
        <v>6.6</v>
      </c>
      <c r="E9" s="24">
        <v>3.1</v>
      </c>
      <c r="F9" s="34">
        <v>2.7</v>
      </c>
      <c r="G9" s="34">
        <f>ROUND(D9*E9,2)</f>
        <v>20.46</v>
      </c>
      <c r="H9" s="24">
        <v>0.8</v>
      </c>
      <c r="I9" s="24">
        <v>1</v>
      </c>
      <c r="J9" s="24">
        <v>2.1</v>
      </c>
      <c r="K9" s="34">
        <f t="shared" si="0"/>
        <v>4.6099999999999994</v>
      </c>
      <c r="L9" s="24">
        <v>1.5</v>
      </c>
      <c r="M9" s="24">
        <v>1.2</v>
      </c>
      <c r="N9" s="24">
        <v>1</v>
      </c>
      <c r="O9" s="34">
        <f t="shared" si="1"/>
        <v>1.8</v>
      </c>
      <c r="P9" s="4"/>
    </row>
    <row r="10" spans="1:25">
      <c r="A10" s="39" t="s">
        <v>8566</v>
      </c>
      <c r="B10" s="24"/>
      <c r="C10" s="24"/>
      <c r="D10" s="34">
        <v>6.6</v>
      </c>
      <c r="E10" s="24">
        <v>3.1</v>
      </c>
      <c r="F10" s="34">
        <f>F9</f>
        <v>2.7</v>
      </c>
      <c r="G10" s="34"/>
      <c r="H10" s="24">
        <f>H9</f>
        <v>0.8</v>
      </c>
      <c r="I10" s="24">
        <v>1</v>
      </c>
      <c r="J10" s="24">
        <v>2.1</v>
      </c>
      <c r="K10" s="34">
        <f t="shared" si="0"/>
        <v>4.6099999999999994</v>
      </c>
      <c r="L10" s="24">
        <v>1.5</v>
      </c>
      <c r="M10" s="24">
        <v>1.2</v>
      </c>
      <c r="N10" s="24">
        <v>1</v>
      </c>
      <c r="O10" s="34">
        <f t="shared" si="1"/>
        <v>1.8</v>
      </c>
      <c r="P10" s="4"/>
    </row>
    <row r="11" spans="1:25">
      <c r="A11" s="39" t="s">
        <v>8567</v>
      </c>
      <c r="B11" s="24"/>
      <c r="C11" s="24"/>
      <c r="D11" s="34">
        <v>6</v>
      </c>
      <c r="E11" s="24">
        <v>3.1</v>
      </c>
      <c r="F11" s="34">
        <v>2.25</v>
      </c>
      <c r="G11" s="34"/>
      <c r="H11" s="24">
        <f>H10</f>
        <v>0.8</v>
      </c>
      <c r="I11" s="24">
        <v>1</v>
      </c>
      <c r="J11" s="24">
        <v>2.1</v>
      </c>
      <c r="K11" s="34">
        <f t="shared" si="0"/>
        <v>4.6099999999999994</v>
      </c>
      <c r="L11" s="24">
        <v>1.5</v>
      </c>
      <c r="M11" s="24">
        <f>M8</f>
        <v>0.6</v>
      </c>
      <c r="N11" s="24">
        <v>1</v>
      </c>
      <c r="O11" s="34">
        <f t="shared" si="1"/>
        <v>0.9</v>
      </c>
      <c r="P11" s="4"/>
    </row>
    <row r="12" spans="1:25">
      <c r="A12" s="39" t="s">
        <v>8568</v>
      </c>
      <c r="B12" s="24"/>
      <c r="C12" s="24"/>
      <c r="D12" s="34">
        <v>9.1999999999999993</v>
      </c>
      <c r="E12" s="24">
        <v>3.1</v>
      </c>
      <c r="F12" s="34">
        <v>4.6500000000000004</v>
      </c>
      <c r="G12" s="34">
        <f>ROUND(D12*E12,2)</f>
        <v>28.52</v>
      </c>
      <c r="H12" s="24">
        <v>0.8</v>
      </c>
      <c r="I12" s="24">
        <v>1</v>
      </c>
      <c r="J12" s="24">
        <v>2.1</v>
      </c>
      <c r="K12" s="34">
        <f t="shared" si="0"/>
        <v>4.6099999999999994</v>
      </c>
      <c r="L12" s="24">
        <v>1.5</v>
      </c>
      <c r="M12" s="24">
        <v>1.2</v>
      </c>
      <c r="N12" s="24">
        <v>1</v>
      </c>
      <c r="O12" s="34">
        <f t="shared" si="1"/>
        <v>1.8</v>
      </c>
      <c r="P12" s="4"/>
    </row>
    <row r="13" spans="1:25">
      <c r="A13" s="39" t="s">
        <v>8569</v>
      </c>
      <c r="B13" s="24"/>
      <c r="C13" s="24"/>
      <c r="D13" s="34">
        <v>53.2</v>
      </c>
      <c r="E13" s="24">
        <v>3.1</v>
      </c>
      <c r="F13" s="34">
        <v>77</v>
      </c>
      <c r="G13" s="34">
        <f>ROUND(D13*E13,2)</f>
        <v>164.92</v>
      </c>
      <c r="H13" s="24">
        <v>1.2</v>
      </c>
      <c r="I13" s="24">
        <v>2</v>
      </c>
      <c r="J13" s="24">
        <v>2.1</v>
      </c>
      <c r="K13" s="34">
        <f>(ROUND(H13*J13*2,2)+ (H13+ROUND(2*J13,2))*0.25)*I13</f>
        <v>12.780000000000001</v>
      </c>
      <c r="L13" s="24">
        <v>1.5</v>
      </c>
      <c r="M13" s="24">
        <v>1.2</v>
      </c>
      <c r="N13" s="24">
        <v>6</v>
      </c>
      <c r="O13" s="34">
        <f t="shared" si="1"/>
        <v>10.8</v>
      </c>
      <c r="P13" s="4"/>
    </row>
    <row r="14" spans="1:25">
      <c r="A14" s="39" t="s">
        <v>8570</v>
      </c>
      <c r="B14" s="24"/>
      <c r="C14" s="24"/>
      <c r="D14" s="34">
        <v>6</v>
      </c>
      <c r="E14" s="24">
        <v>3.1</v>
      </c>
      <c r="F14" s="34">
        <v>2.25</v>
      </c>
      <c r="G14" s="34">
        <f t="shared" ref="G14:G22" si="2">ROUND(D14*E14,2)</f>
        <v>18.600000000000001</v>
      </c>
      <c r="H14" s="24">
        <v>0.8</v>
      </c>
      <c r="I14" s="24">
        <v>1</v>
      </c>
      <c r="J14" s="24">
        <v>2.1</v>
      </c>
      <c r="K14" s="34">
        <f t="shared" si="0"/>
        <v>4.6099999999999994</v>
      </c>
      <c r="L14" s="24">
        <v>1.5</v>
      </c>
      <c r="M14" s="24">
        <v>1.2</v>
      </c>
      <c r="N14" s="24">
        <v>1</v>
      </c>
      <c r="O14" s="34">
        <f t="shared" si="1"/>
        <v>1.8</v>
      </c>
      <c r="P14" s="4"/>
    </row>
    <row r="15" spans="1:25">
      <c r="A15" s="39" t="s">
        <v>8572</v>
      </c>
      <c r="B15" s="24"/>
      <c r="C15" s="24"/>
      <c r="D15" s="34">
        <v>9.1999999999999993</v>
      </c>
      <c r="E15" s="24">
        <v>3.1</v>
      </c>
      <c r="F15" s="34">
        <v>4.6500000000000004</v>
      </c>
      <c r="G15" s="34">
        <f t="shared" si="2"/>
        <v>28.52</v>
      </c>
      <c r="H15" s="24">
        <v>0.9</v>
      </c>
      <c r="I15" s="24">
        <v>1</v>
      </c>
      <c r="J15" s="24">
        <v>2.1</v>
      </c>
      <c r="K15" s="34">
        <f t="shared" si="0"/>
        <v>5.0549999999999997</v>
      </c>
      <c r="L15" s="24">
        <v>1.5</v>
      </c>
      <c r="M15" s="24">
        <v>1.2</v>
      </c>
      <c r="N15" s="24">
        <v>1</v>
      </c>
      <c r="O15" s="34">
        <f t="shared" si="1"/>
        <v>1.8</v>
      </c>
      <c r="P15" s="4"/>
    </row>
    <row r="16" spans="1:25">
      <c r="A16" s="39" t="s">
        <v>8573</v>
      </c>
      <c r="B16" s="24"/>
      <c r="C16" s="24"/>
      <c r="D16" s="34">
        <v>15.7</v>
      </c>
      <c r="E16" s="24">
        <v>3.1</v>
      </c>
      <c r="F16" s="34">
        <v>14.57</v>
      </c>
      <c r="G16" s="34">
        <f t="shared" si="2"/>
        <v>48.67</v>
      </c>
      <c r="H16" s="24">
        <v>0.9</v>
      </c>
      <c r="I16" s="24">
        <v>1</v>
      </c>
      <c r="J16" s="24">
        <v>2.1</v>
      </c>
      <c r="K16" s="34">
        <f t="shared" si="0"/>
        <v>5.0549999999999997</v>
      </c>
      <c r="L16" s="24">
        <v>1.5</v>
      </c>
      <c r="M16" s="24">
        <v>1.2</v>
      </c>
      <c r="N16" s="24">
        <v>2</v>
      </c>
      <c r="O16" s="34">
        <f>ROUND(L16*M16*N16,2)</f>
        <v>3.6</v>
      </c>
      <c r="P16" s="4"/>
    </row>
    <row r="17" spans="1:16">
      <c r="A17" s="39" t="s">
        <v>8593</v>
      </c>
      <c r="B17" s="24"/>
      <c r="C17" s="24"/>
      <c r="D17" s="34">
        <v>11</v>
      </c>
      <c r="E17" s="24">
        <v>3.1</v>
      </c>
      <c r="F17" s="34">
        <v>7.35</v>
      </c>
      <c r="G17" s="34">
        <f t="shared" si="2"/>
        <v>34.1</v>
      </c>
      <c r="H17" s="24">
        <v>0.9</v>
      </c>
      <c r="I17" s="24">
        <v>1</v>
      </c>
      <c r="J17" s="24">
        <v>2.1</v>
      </c>
      <c r="K17" s="34">
        <f t="shared" si="0"/>
        <v>5.0549999999999997</v>
      </c>
      <c r="L17" s="24">
        <v>1.5</v>
      </c>
      <c r="M17" s="24">
        <v>1.2</v>
      </c>
      <c r="N17" s="24">
        <v>1</v>
      </c>
      <c r="O17" s="34">
        <f t="shared" si="1"/>
        <v>1.8</v>
      </c>
      <c r="P17" s="4"/>
    </row>
    <row r="18" spans="1:16">
      <c r="A18" s="39" t="s">
        <v>8580</v>
      </c>
      <c r="B18" s="24"/>
      <c r="C18" s="24"/>
      <c r="D18" s="34">
        <v>10.6</v>
      </c>
      <c r="E18" s="24">
        <v>3.1</v>
      </c>
      <c r="F18" s="34">
        <v>6.9</v>
      </c>
      <c r="G18" s="34">
        <f>ROUND(D18*E18,2)</f>
        <v>32.86</v>
      </c>
      <c r="H18" s="24">
        <v>0.9</v>
      </c>
      <c r="I18" s="24">
        <v>1</v>
      </c>
      <c r="J18" s="24">
        <v>2.1</v>
      </c>
      <c r="K18" s="34">
        <f t="shared" si="0"/>
        <v>5.0549999999999997</v>
      </c>
      <c r="L18" s="24">
        <v>1.5</v>
      </c>
      <c r="M18" s="24">
        <v>1.2</v>
      </c>
      <c r="N18" s="24">
        <v>1</v>
      </c>
      <c r="O18" s="34">
        <f t="shared" si="1"/>
        <v>1.8</v>
      </c>
      <c r="P18" s="4"/>
    </row>
    <row r="19" spans="1:16" ht="21">
      <c r="A19" s="39" t="s">
        <v>8594</v>
      </c>
      <c r="B19" s="24"/>
      <c r="C19" s="24"/>
      <c r="D19" s="34">
        <v>12.4</v>
      </c>
      <c r="E19" s="24">
        <v>3.1</v>
      </c>
      <c r="F19" s="34">
        <v>9.61</v>
      </c>
      <c r="G19" s="34">
        <f t="shared" si="2"/>
        <v>38.44</v>
      </c>
      <c r="H19" s="24">
        <v>0.9</v>
      </c>
      <c r="I19" s="24">
        <v>1</v>
      </c>
      <c r="J19" s="24">
        <v>2.1</v>
      </c>
      <c r="K19" s="34">
        <f t="shared" si="0"/>
        <v>5.0549999999999997</v>
      </c>
      <c r="L19" s="24">
        <v>1.5</v>
      </c>
      <c r="M19" s="24">
        <v>1.2</v>
      </c>
      <c r="N19" s="24">
        <v>2</v>
      </c>
      <c r="O19" s="34">
        <f t="shared" si="1"/>
        <v>3.6</v>
      </c>
      <c r="P19" s="4"/>
    </row>
    <row r="20" spans="1:16">
      <c r="A20" s="39" t="s">
        <v>8595</v>
      </c>
      <c r="B20" s="24"/>
      <c r="C20" s="24"/>
      <c r="D20" s="34">
        <v>22.2</v>
      </c>
      <c r="E20" s="24">
        <v>3.1</v>
      </c>
      <c r="F20" s="34">
        <v>21.87</v>
      </c>
      <c r="G20" s="34">
        <f t="shared" si="2"/>
        <v>68.819999999999993</v>
      </c>
      <c r="H20" s="24">
        <v>0.9</v>
      </c>
      <c r="I20" s="24">
        <v>1</v>
      </c>
      <c r="J20" s="24">
        <v>2.1</v>
      </c>
      <c r="K20" s="34">
        <f t="shared" si="0"/>
        <v>5.0549999999999997</v>
      </c>
      <c r="L20" s="24">
        <v>1.5</v>
      </c>
      <c r="M20" s="24">
        <v>1.2</v>
      </c>
      <c r="N20" s="24">
        <v>3</v>
      </c>
      <c r="O20" s="34">
        <f t="shared" si="1"/>
        <v>5.4</v>
      </c>
      <c r="P20" s="4"/>
    </row>
    <row r="21" spans="1:16">
      <c r="A21" s="39" t="s">
        <v>8596</v>
      </c>
      <c r="B21" s="24"/>
      <c r="C21" s="24"/>
      <c r="D21" s="34">
        <v>6</v>
      </c>
      <c r="E21" s="24">
        <v>3.1</v>
      </c>
      <c r="F21" s="34">
        <v>2.25</v>
      </c>
      <c r="G21" s="34"/>
      <c r="H21" s="24">
        <f>H10</f>
        <v>0.8</v>
      </c>
      <c r="I21" s="24">
        <v>1</v>
      </c>
      <c r="J21" s="24">
        <v>2.1</v>
      </c>
      <c r="K21" s="34">
        <f t="shared" si="0"/>
        <v>4.6099999999999994</v>
      </c>
      <c r="L21" s="24">
        <v>1.5</v>
      </c>
      <c r="M21" s="24">
        <v>0.6</v>
      </c>
      <c r="N21" s="24">
        <v>1</v>
      </c>
      <c r="O21" s="34">
        <f t="shared" si="1"/>
        <v>0.9</v>
      </c>
      <c r="P21" s="4"/>
    </row>
    <row r="22" spans="1:16">
      <c r="A22" s="39" t="s">
        <v>8597</v>
      </c>
      <c r="B22" s="24"/>
      <c r="C22" s="24"/>
      <c r="D22" s="34">
        <v>10.7</v>
      </c>
      <c r="E22" s="24">
        <v>3.1</v>
      </c>
      <c r="F22" s="34">
        <v>7.1</v>
      </c>
      <c r="G22" s="34">
        <f t="shared" si="2"/>
        <v>33.17</v>
      </c>
      <c r="H22" s="24">
        <v>0.9</v>
      </c>
      <c r="I22" s="24">
        <v>1</v>
      </c>
      <c r="J22" s="24">
        <v>2.1</v>
      </c>
      <c r="K22" s="34">
        <f t="shared" si="0"/>
        <v>5.0549999999999997</v>
      </c>
      <c r="L22" s="24">
        <v>1.5</v>
      </c>
      <c r="M22" s="24">
        <v>1.2</v>
      </c>
      <c r="N22" s="24">
        <v>1</v>
      </c>
      <c r="O22" s="34">
        <f t="shared" si="1"/>
        <v>1.8</v>
      </c>
      <c r="P22" s="4"/>
    </row>
    <row r="23" spans="1:16">
      <c r="A23" s="39" t="s">
        <v>8579</v>
      </c>
      <c r="B23" s="24"/>
      <c r="C23" s="24"/>
      <c r="D23" s="34">
        <f>D22</f>
        <v>10.7</v>
      </c>
      <c r="E23" s="24">
        <v>3.1</v>
      </c>
      <c r="F23" s="34">
        <f>F22</f>
        <v>7.1</v>
      </c>
      <c r="G23" s="34">
        <f>ROUND(D23*E23,2)</f>
        <v>33.17</v>
      </c>
      <c r="H23" s="24">
        <f>H22</f>
        <v>0.9</v>
      </c>
      <c r="I23" s="24">
        <v>1</v>
      </c>
      <c r="J23" s="24">
        <v>2.1</v>
      </c>
      <c r="K23" s="34">
        <f t="shared" si="0"/>
        <v>5.0549999999999997</v>
      </c>
      <c r="L23" s="24">
        <v>1.5</v>
      </c>
      <c r="M23" s="24">
        <v>1.2</v>
      </c>
      <c r="N23" s="24">
        <v>1</v>
      </c>
      <c r="O23" s="34">
        <f t="shared" si="1"/>
        <v>1.8</v>
      </c>
      <c r="P23" s="4"/>
    </row>
    <row r="24" spans="1:16">
      <c r="A24" s="39" t="s">
        <v>8598</v>
      </c>
      <c r="B24" s="24"/>
      <c r="C24" s="24"/>
      <c r="D24" s="34">
        <v>12.4</v>
      </c>
      <c r="E24" s="24">
        <v>3.1</v>
      </c>
      <c r="F24" s="34">
        <v>9.61</v>
      </c>
      <c r="G24" s="34">
        <f t="shared" ref="G24:G87" si="3">ROUND(D24*E24,2)</f>
        <v>38.44</v>
      </c>
      <c r="H24" s="24">
        <f>H23</f>
        <v>0.9</v>
      </c>
      <c r="I24" s="24">
        <v>1</v>
      </c>
      <c r="J24" s="24">
        <v>2.1</v>
      </c>
      <c r="K24" s="34">
        <f t="shared" si="0"/>
        <v>5.0549999999999997</v>
      </c>
      <c r="L24" s="24">
        <v>1.5</v>
      </c>
      <c r="M24" s="24">
        <v>1.2</v>
      </c>
      <c r="N24" s="24">
        <v>2</v>
      </c>
      <c r="O24" s="34">
        <f t="shared" si="1"/>
        <v>3.6</v>
      </c>
      <c r="P24" s="4"/>
    </row>
    <row r="25" spans="1:16">
      <c r="A25" s="39" t="s">
        <v>8599</v>
      </c>
      <c r="B25" s="24"/>
      <c r="C25" s="24"/>
      <c r="D25" s="34">
        <v>12.4</v>
      </c>
      <c r="E25" s="24">
        <v>3.1</v>
      </c>
      <c r="F25" s="34">
        <f>F24</f>
        <v>9.61</v>
      </c>
      <c r="G25" s="34">
        <f t="shared" si="3"/>
        <v>38.44</v>
      </c>
      <c r="H25" s="24">
        <f>H24</f>
        <v>0.9</v>
      </c>
      <c r="I25" s="24">
        <v>1</v>
      </c>
      <c r="J25" s="24">
        <v>2.1</v>
      </c>
      <c r="K25" s="34">
        <f t="shared" si="0"/>
        <v>5.0549999999999997</v>
      </c>
      <c r="L25" s="24">
        <v>1.5</v>
      </c>
      <c r="M25" s="24">
        <v>1.2</v>
      </c>
      <c r="N25" s="24">
        <v>1</v>
      </c>
      <c r="O25" s="34">
        <f t="shared" si="1"/>
        <v>1.8</v>
      </c>
      <c r="P25" s="4"/>
    </row>
    <row r="26" spans="1:16">
      <c r="A26" s="39" t="s">
        <v>8603</v>
      </c>
      <c r="B26" s="24"/>
      <c r="C26" s="24"/>
      <c r="D26" s="34">
        <v>9.1999999999999993</v>
      </c>
      <c r="E26" s="24">
        <v>3.1</v>
      </c>
      <c r="F26" s="34">
        <v>4.6500000000000004</v>
      </c>
      <c r="G26" s="34"/>
      <c r="H26" s="24">
        <f>H11</f>
        <v>0.8</v>
      </c>
      <c r="I26" s="24">
        <v>1</v>
      </c>
      <c r="J26" s="24">
        <v>2.1</v>
      </c>
      <c r="K26" s="34">
        <f t="shared" si="0"/>
        <v>4.6099999999999994</v>
      </c>
      <c r="L26" s="24">
        <v>1.5</v>
      </c>
      <c r="M26" s="24">
        <v>0.6</v>
      </c>
      <c r="N26" s="24">
        <v>1</v>
      </c>
      <c r="O26" s="34">
        <f t="shared" si="1"/>
        <v>0.9</v>
      </c>
      <c r="P26" s="4"/>
    </row>
    <row r="27" spans="1:16">
      <c r="A27" s="39" t="s">
        <v>8574</v>
      </c>
      <c r="B27" s="24"/>
      <c r="C27" s="24"/>
      <c r="D27" s="34">
        <v>25.2</v>
      </c>
      <c r="E27" s="24">
        <v>3.1</v>
      </c>
      <c r="F27" s="34">
        <v>32.81</v>
      </c>
      <c r="G27" s="34">
        <f t="shared" si="3"/>
        <v>78.12</v>
      </c>
      <c r="H27" s="24"/>
      <c r="I27" s="24">
        <v>1</v>
      </c>
      <c r="J27" s="24">
        <v>2.1</v>
      </c>
      <c r="K27" s="34">
        <f t="shared" si="0"/>
        <v>1.05</v>
      </c>
      <c r="L27" s="24">
        <v>1.5</v>
      </c>
      <c r="M27" s="24">
        <v>1.2</v>
      </c>
      <c r="N27" s="24">
        <v>1</v>
      </c>
      <c r="O27" s="34">
        <f t="shared" si="1"/>
        <v>1.8</v>
      </c>
      <c r="P27" s="4"/>
    </row>
    <row r="28" spans="1:16" ht="21">
      <c r="A28" s="39" t="s">
        <v>8575</v>
      </c>
      <c r="B28" s="24"/>
      <c r="C28" s="24"/>
      <c r="D28" s="34">
        <v>8.1999999999999993</v>
      </c>
      <c r="E28" s="24">
        <v>3.1</v>
      </c>
      <c r="F28" s="34">
        <v>3.9</v>
      </c>
      <c r="G28" s="34">
        <f t="shared" si="3"/>
        <v>25.42</v>
      </c>
      <c r="H28" s="24">
        <f>H12</f>
        <v>0.8</v>
      </c>
      <c r="I28" s="24">
        <v>1</v>
      </c>
      <c r="J28" s="24">
        <v>2.1</v>
      </c>
      <c r="K28" s="34">
        <f t="shared" si="0"/>
        <v>4.6099999999999994</v>
      </c>
      <c r="L28" s="24">
        <v>1.5</v>
      </c>
      <c r="M28" s="24">
        <f>M26</f>
        <v>0.6</v>
      </c>
      <c r="N28" s="24">
        <v>1</v>
      </c>
      <c r="O28" s="34">
        <f t="shared" si="1"/>
        <v>0.9</v>
      </c>
      <c r="P28" s="4"/>
    </row>
    <row r="29" spans="1:16">
      <c r="A29" s="39" t="s">
        <v>8589</v>
      </c>
      <c r="B29" s="24"/>
      <c r="C29" s="24"/>
      <c r="D29" s="34">
        <v>28.3</v>
      </c>
      <c r="E29" s="24">
        <v>3.1</v>
      </c>
      <c r="F29" s="34">
        <v>49.77</v>
      </c>
      <c r="G29" s="34">
        <f t="shared" si="3"/>
        <v>87.73</v>
      </c>
      <c r="H29" s="24"/>
      <c r="I29" s="24">
        <v>1</v>
      </c>
      <c r="J29" s="24">
        <v>2.1</v>
      </c>
      <c r="K29" s="34">
        <f t="shared" si="0"/>
        <v>1.05</v>
      </c>
      <c r="L29" s="24">
        <v>1.5</v>
      </c>
      <c r="M29" s="24">
        <v>1.2</v>
      </c>
      <c r="N29" s="24">
        <v>4</v>
      </c>
      <c r="O29" s="34">
        <f t="shared" si="1"/>
        <v>7.2</v>
      </c>
      <c r="P29" s="4"/>
    </row>
    <row r="30" spans="1:16">
      <c r="A30" s="39" t="s">
        <v>8576</v>
      </c>
      <c r="B30" s="24"/>
      <c r="C30" s="24"/>
      <c r="D30" s="34">
        <v>9.1999999999999993</v>
      </c>
      <c r="E30" s="24">
        <v>3.1</v>
      </c>
      <c r="F30" s="34">
        <v>4.6500000000000004</v>
      </c>
      <c r="G30" s="34">
        <f t="shared" si="3"/>
        <v>28.52</v>
      </c>
      <c r="H30" s="24">
        <v>0.9</v>
      </c>
      <c r="I30" s="24">
        <v>1</v>
      </c>
      <c r="J30" s="24">
        <v>2.1</v>
      </c>
      <c r="K30" s="34">
        <f t="shared" si="0"/>
        <v>5.0549999999999997</v>
      </c>
      <c r="L30" s="24">
        <v>1.5</v>
      </c>
      <c r="M30" s="24">
        <v>1.2</v>
      </c>
      <c r="N30" s="24">
        <v>1</v>
      </c>
      <c r="O30" s="34">
        <f t="shared" si="1"/>
        <v>1.8</v>
      </c>
      <c r="P30" s="4"/>
    </row>
    <row r="31" spans="1:16">
      <c r="A31" s="39" t="s">
        <v>8600</v>
      </c>
      <c r="B31" s="24"/>
      <c r="C31" s="24"/>
      <c r="D31" s="34">
        <v>7</v>
      </c>
      <c r="E31" s="24">
        <v>3.1</v>
      </c>
      <c r="F31" s="34">
        <v>3</v>
      </c>
      <c r="G31" s="34">
        <f t="shared" si="3"/>
        <v>21.7</v>
      </c>
      <c r="H31" s="24">
        <v>0.9</v>
      </c>
      <c r="I31" s="24">
        <v>1</v>
      </c>
      <c r="J31" s="24">
        <v>2.1</v>
      </c>
      <c r="K31" s="34">
        <f t="shared" si="0"/>
        <v>5.0549999999999997</v>
      </c>
      <c r="L31" s="24">
        <v>1.5</v>
      </c>
      <c r="M31" s="24">
        <v>1.2</v>
      </c>
      <c r="N31" s="24">
        <v>1</v>
      </c>
      <c r="O31" s="34">
        <f t="shared" si="1"/>
        <v>1.8</v>
      </c>
      <c r="P31" s="4"/>
    </row>
    <row r="32" spans="1:16">
      <c r="A32" s="39" t="s">
        <v>8577</v>
      </c>
      <c r="B32" s="24"/>
      <c r="C32" s="24"/>
      <c r="D32" s="34">
        <v>42.8</v>
      </c>
      <c r="E32" s="24">
        <v>3.1</v>
      </c>
      <c r="F32" s="34">
        <v>75.94</v>
      </c>
      <c r="G32" s="34">
        <f t="shared" si="3"/>
        <v>132.68</v>
      </c>
      <c r="H32" s="24"/>
      <c r="I32" s="24">
        <v>1</v>
      </c>
      <c r="J32" s="24">
        <v>2.1</v>
      </c>
      <c r="K32" s="34">
        <f t="shared" si="0"/>
        <v>1.05</v>
      </c>
      <c r="L32" s="24">
        <v>1.5</v>
      </c>
      <c r="M32" s="24">
        <v>1.2</v>
      </c>
      <c r="N32" s="24">
        <v>6</v>
      </c>
      <c r="O32" s="34">
        <f t="shared" si="1"/>
        <v>10.8</v>
      </c>
      <c r="P32" s="4"/>
    </row>
    <row r="33" spans="1:16" ht="21">
      <c r="A33" s="39" t="s">
        <v>8578</v>
      </c>
      <c r="B33" s="24"/>
      <c r="C33" s="24"/>
      <c r="D33" s="34">
        <v>8.3000000000000007</v>
      </c>
      <c r="E33" s="24">
        <v>3.1</v>
      </c>
      <c r="F33" s="34">
        <v>4.2</v>
      </c>
      <c r="G33" s="34"/>
      <c r="H33" s="24">
        <v>0.9</v>
      </c>
      <c r="I33" s="24">
        <v>1</v>
      </c>
      <c r="J33" s="24">
        <v>2.1</v>
      </c>
      <c r="K33" s="34">
        <f t="shared" si="0"/>
        <v>5.0549999999999997</v>
      </c>
      <c r="L33" s="24">
        <v>1.5</v>
      </c>
      <c r="M33" s="24">
        <v>0.6</v>
      </c>
      <c r="N33" s="24">
        <v>1</v>
      </c>
      <c r="O33" s="34">
        <f t="shared" si="1"/>
        <v>0.9</v>
      </c>
      <c r="P33" s="4"/>
    </row>
    <row r="34" spans="1:16" ht="21">
      <c r="A34" s="39" t="str">
        <f>A33</f>
        <v>BANHO OBSERV. ADULTO</v>
      </c>
      <c r="B34" s="24"/>
      <c r="C34" s="24"/>
      <c r="D34" s="34">
        <f>D33</f>
        <v>8.3000000000000007</v>
      </c>
      <c r="E34" s="24">
        <v>3.1</v>
      </c>
      <c r="F34" s="34">
        <f>F33</f>
        <v>4.2</v>
      </c>
      <c r="G34" s="34"/>
      <c r="H34" s="24">
        <v>0.9</v>
      </c>
      <c r="I34" s="24">
        <v>1</v>
      </c>
      <c r="J34" s="24">
        <v>2.1</v>
      </c>
      <c r="K34" s="34">
        <f t="shared" si="0"/>
        <v>5.0549999999999997</v>
      </c>
      <c r="L34" s="24">
        <v>1.5</v>
      </c>
      <c r="M34" s="24">
        <f>M33</f>
        <v>0.6</v>
      </c>
      <c r="N34" s="24">
        <v>1</v>
      </c>
      <c r="O34" s="34">
        <f t="shared" si="1"/>
        <v>0.9</v>
      </c>
      <c r="P34" s="4"/>
    </row>
    <row r="35" spans="1:16">
      <c r="A35" s="39" t="s">
        <v>8601</v>
      </c>
      <c r="B35" s="24"/>
      <c r="C35" s="24"/>
      <c r="D35" s="34">
        <v>12.4</v>
      </c>
      <c r="E35" s="24">
        <v>3.1</v>
      </c>
      <c r="F35" s="34">
        <v>9.61</v>
      </c>
      <c r="G35" s="34">
        <f t="shared" si="3"/>
        <v>38.44</v>
      </c>
      <c r="H35" s="24">
        <v>0.9</v>
      </c>
      <c r="I35" s="24">
        <v>1</v>
      </c>
      <c r="J35" s="24">
        <v>2.1</v>
      </c>
      <c r="K35" s="34">
        <f t="shared" si="0"/>
        <v>5.0549999999999997</v>
      </c>
      <c r="L35" s="24">
        <v>1.5</v>
      </c>
      <c r="M35" s="24">
        <v>1.2</v>
      </c>
      <c r="N35" s="24">
        <v>1</v>
      </c>
      <c r="O35" s="34">
        <f t="shared" si="1"/>
        <v>1.8</v>
      </c>
      <c r="P35" s="4"/>
    </row>
    <row r="36" spans="1:16">
      <c r="A36" s="39" t="s">
        <v>8602</v>
      </c>
      <c r="B36" s="24"/>
      <c r="C36" s="24"/>
      <c r="D36" s="34">
        <v>9.1999999999999993</v>
      </c>
      <c r="E36" s="24">
        <v>3.1</v>
      </c>
      <c r="F36" s="34">
        <f>F30</f>
        <v>4.6500000000000004</v>
      </c>
      <c r="G36" s="34"/>
      <c r="H36" s="24">
        <v>0.9</v>
      </c>
      <c r="I36" s="24">
        <v>1</v>
      </c>
      <c r="J36" s="24">
        <v>2.1</v>
      </c>
      <c r="K36" s="34">
        <f t="shared" si="0"/>
        <v>5.0549999999999997</v>
      </c>
      <c r="L36" s="24">
        <v>1.5</v>
      </c>
      <c r="M36" s="24">
        <f>M34</f>
        <v>0.6</v>
      </c>
      <c r="N36" s="24">
        <v>1</v>
      </c>
      <c r="O36" s="34">
        <f t="shared" si="1"/>
        <v>0.9</v>
      </c>
      <c r="P36" s="4"/>
    </row>
    <row r="37" spans="1:16">
      <c r="A37" s="39" t="s">
        <v>8604</v>
      </c>
      <c r="B37" s="24"/>
      <c r="C37" s="24"/>
      <c r="D37" s="34">
        <v>9.8000000000000007</v>
      </c>
      <c r="E37" s="24">
        <v>3.1</v>
      </c>
      <c r="F37" s="34">
        <v>9.92</v>
      </c>
      <c r="G37" s="34">
        <f t="shared" si="3"/>
        <v>30.38</v>
      </c>
      <c r="H37" s="24"/>
      <c r="I37" s="24">
        <v>1</v>
      </c>
      <c r="J37" s="24"/>
      <c r="K37" s="34">
        <f t="shared" si="0"/>
        <v>0</v>
      </c>
      <c r="L37" s="24">
        <v>1.5</v>
      </c>
      <c r="M37" s="24">
        <v>1.2</v>
      </c>
      <c r="N37" s="24">
        <v>2</v>
      </c>
      <c r="O37" s="34">
        <f t="shared" si="1"/>
        <v>3.6</v>
      </c>
      <c r="P37" s="4"/>
    </row>
    <row r="38" spans="1:16" ht="21">
      <c r="A38" s="39" t="s">
        <v>8605</v>
      </c>
      <c r="B38" s="24"/>
      <c r="C38" s="24"/>
      <c r="D38" s="34">
        <v>12.4</v>
      </c>
      <c r="E38" s="24">
        <v>3.1</v>
      </c>
      <c r="F38" s="34">
        <v>9.61</v>
      </c>
      <c r="G38" s="34">
        <f t="shared" si="3"/>
        <v>38.44</v>
      </c>
      <c r="H38" s="24">
        <v>0.9</v>
      </c>
      <c r="I38" s="24">
        <v>1</v>
      </c>
      <c r="J38" s="24">
        <v>2.1</v>
      </c>
      <c r="K38" s="34">
        <f t="shared" si="0"/>
        <v>5.0549999999999997</v>
      </c>
      <c r="L38" s="24">
        <v>1.5</v>
      </c>
      <c r="M38" s="24">
        <v>1.2</v>
      </c>
      <c r="N38" s="24">
        <v>2</v>
      </c>
      <c r="O38" s="34">
        <f t="shared" si="1"/>
        <v>3.6</v>
      </c>
      <c r="P38" s="4"/>
    </row>
    <row r="39" spans="1:16" ht="21">
      <c r="A39" s="39" t="s">
        <v>8605</v>
      </c>
      <c r="B39" s="24"/>
      <c r="C39" s="24"/>
      <c r="D39" s="34">
        <v>12.4</v>
      </c>
      <c r="E39" s="24">
        <v>3.1</v>
      </c>
      <c r="F39" s="34">
        <f>F38</f>
        <v>9.61</v>
      </c>
      <c r="G39" s="34">
        <f t="shared" si="3"/>
        <v>38.44</v>
      </c>
      <c r="H39" s="24">
        <f>H38</f>
        <v>0.9</v>
      </c>
      <c r="I39" s="24">
        <v>1</v>
      </c>
      <c r="J39" s="24">
        <v>2.1</v>
      </c>
      <c r="K39" s="34">
        <f t="shared" si="0"/>
        <v>5.0549999999999997</v>
      </c>
      <c r="L39" s="24">
        <v>1.5</v>
      </c>
      <c r="M39" s="24">
        <v>1.2</v>
      </c>
      <c r="N39" s="24">
        <v>2</v>
      </c>
      <c r="O39" s="34">
        <f t="shared" si="1"/>
        <v>3.6</v>
      </c>
      <c r="P39" s="4"/>
    </row>
    <row r="40" spans="1:16">
      <c r="A40" s="39" t="s">
        <v>8581</v>
      </c>
      <c r="B40" s="24"/>
      <c r="C40" s="24"/>
      <c r="D40" s="34">
        <v>77.2</v>
      </c>
      <c r="E40" s="24">
        <v>3.1</v>
      </c>
      <c r="F40" s="34">
        <v>67.25</v>
      </c>
      <c r="G40" s="34">
        <f t="shared" si="3"/>
        <v>239.32</v>
      </c>
      <c r="H40" s="24"/>
      <c r="I40" s="24"/>
      <c r="J40" s="24">
        <v>2.1</v>
      </c>
      <c r="K40" s="34">
        <f t="shared" si="0"/>
        <v>0</v>
      </c>
      <c r="L40" s="42"/>
      <c r="M40" s="42"/>
      <c r="N40" s="42"/>
      <c r="O40" s="42"/>
      <c r="P40" s="4"/>
    </row>
    <row r="41" spans="1:16" ht="21">
      <c r="A41" s="39" t="s">
        <v>8582</v>
      </c>
      <c r="B41" s="24"/>
      <c r="C41" s="24"/>
      <c r="D41" s="34">
        <v>39.6</v>
      </c>
      <c r="E41" s="24">
        <v>3.1</v>
      </c>
      <c r="F41" s="34">
        <v>34.6</v>
      </c>
      <c r="G41" s="34">
        <f t="shared" si="3"/>
        <v>122.76</v>
      </c>
      <c r="H41" s="24"/>
      <c r="I41" s="24"/>
      <c r="J41" s="24">
        <v>2.1</v>
      </c>
      <c r="K41" s="34">
        <f t="shared" si="0"/>
        <v>0</v>
      </c>
      <c r="L41" s="42"/>
      <c r="M41" s="42"/>
      <c r="N41" s="42"/>
      <c r="O41" s="42"/>
      <c r="P41" s="4"/>
    </row>
    <row r="42" spans="1:16" ht="21">
      <c r="A42" s="39" t="s">
        <v>8606</v>
      </c>
      <c r="B42" s="24"/>
      <c r="C42" s="24"/>
      <c r="D42" s="34">
        <v>12.4</v>
      </c>
      <c r="E42" s="24">
        <v>3.1</v>
      </c>
      <c r="F42" s="34">
        <v>9.61</v>
      </c>
      <c r="G42" s="34">
        <f t="shared" si="3"/>
        <v>38.44</v>
      </c>
      <c r="H42" s="24"/>
      <c r="I42" s="24">
        <v>1</v>
      </c>
      <c r="J42" s="24">
        <v>2.1</v>
      </c>
      <c r="K42" s="34">
        <f t="shared" si="0"/>
        <v>1.05</v>
      </c>
      <c r="L42" s="24">
        <v>1.5</v>
      </c>
      <c r="M42" s="24">
        <v>1.2</v>
      </c>
      <c r="N42" s="24">
        <v>2</v>
      </c>
      <c r="O42" s="34">
        <f t="shared" si="1"/>
        <v>3.6</v>
      </c>
      <c r="P42" s="4"/>
    </row>
    <row r="43" spans="1:16">
      <c r="A43" s="39" t="s">
        <v>8590</v>
      </c>
      <c r="B43" s="24"/>
      <c r="C43" s="24"/>
      <c r="D43" s="34">
        <v>17</v>
      </c>
      <c r="E43" s="24">
        <v>3.1</v>
      </c>
      <c r="F43" s="34">
        <v>14.44</v>
      </c>
      <c r="G43" s="34">
        <f t="shared" si="3"/>
        <v>52.7</v>
      </c>
      <c r="H43" s="24">
        <v>1</v>
      </c>
      <c r="I43" s="24">
        <v>1</v>
      </c>
      <c r="J43" s="24">
        <v>2.1</v>
      </c>
      <c r="K43" s="34">
        <f t="shared" si="0"/>
        <v>5.5</v>
      </c>
      <c r="L43" s="42"/>
      <c r="M43" s="42"/>
      <c r="N43" s="42"/>
      <c r="O43" s="42"/>
      <c r="P43" s="4"/>
    </row>
    <row r="44" spans="1:16">
      <c r="A44" s="39" t="s">
        <v>8583</v>
      </c>
      <c r="B44" s="24"/>
      <c r="C44" s="24"/>
      <c r="D44" s="34">
        <v>6</v>
      </c>
      <c r="E44" s="24">
        <v>3.1</v>
      </c>
      <c r="F44" s="34">
        <v>2.25</v>
      </c>
      <c r="G44" s="34">
        <f t="shared" si="3"/>
        <v>18.600000000000001</v>
      </c>
      <c r="H44" s="24">
        <v>0.9</v>
      </c>
      <c r="I44" s="24">
        <v>1</v>
      </c>
      <c r="J44" s="24">
        <v>2.1</v>
      </c>
      <c r="K44" s="34">
        <f t="shared" si="0"/>
        <v>5.0549999999999997</v>
      </c>
      <c r="L44" s="42"/>
      <c r="M44" s="42"/>
      <c r="N44" s="42"/>
      <c r="O44" s="42"/>
      <c r="P44" s="4"/>
    </row>
    <row r="45" spans="1:16" ht="21">
      <c r="A45" s="39" t="s">
        <v>8607</v>
      </c>
      <c r="B45" s="24"/>
      <c r="C45" s="24"/>
      <c r="D45" s="34">
        <v>12.6</v>
      </c>
      <c r="E45" s="24">
        <v>3.1</v>
      </c>
      <c r="F45" s="34">
        <v>6.9</v>
      </c>
      <c r="G45" s="34">
        <f t="shared" si="3"/>
        <v>39.06</v>
      </c>
      <c r="H45" s="24">
        <v>1</v>
      </c>
      <c r="I45" s="24">
        <v>1</v>
      </c>
      <c r="J45" s="24">
        <v>2.1</v>
      </c>
      <c r="K45" s="34">
        <f t="shared" si="0"/>
        <v>5.5</v>
      </c>
      <c r="L45" s="42"/>
      <c r="M45" s="42"/>
      <c r="N45" s="42"/>
      <c r="O45" s="42"/>
      <c r="P45" s="4"/>
    </row>
    <row r="46" spans="1:16">
      <c r="A46" s="39" t="s">
        <v>8584</v>
      </c>
      <c r="B46" s="24"/>
      <c r="C46" s="24"/>
      <c r="D46" s="34">
        <v>6</v>
      </c>
      <c r="E46" s="24">
        <v>3.1</v>
      </c>
      <c r="F46" s="34">
        <v>2.25</v>
      </c>
      <c r="G46" s="34"/>
      <c r="H46" s="24">
        <f>H28</f>
        <v>0.8</v>
      </c>
      <c r="I46" s="24">
        <v>1</v>
      </c>
      <c r="J46" s="24">
        <v>2.1</v>
      </c>
      <c r="K46" s="34">
        <f t="shared" si="0"/>
        <v>4.6099999999999994</v>
      </c>
      <c r="L46" s="24">
        <v>1.5</v>
      </c>
      <c r="M46" s="24">
        <v>1.2</v>
      </c>
      <c r="N46" s="24">
        <v>1</v>
      </c>
      <c r="O46" s="34">
        <f t="shared" si="1"/>
        <v>1.8</v>
      </c>
      <c r="P46" s="4"/>
    </row>
    <row r="47" spans="1:16">
      <c r="A47" s="39" t="s">
        <v>8591</v>
      </c>
      <c r="B47" s="24"/>
      <c r="C47" s="24"/>
      <c r="D47" s="34">
        <v>9.1999999999999993</v>
      </c>
      <c r="E47" s="24">
        <v>3.1</v>
      </c>
      <c r="F47" s="34">
        <v>4.6500000000000004</v>
      </c>
      <c r="G47" s="34">
        <f>ROUND(D47*E47,2)</f>
        <v>28.52</v>
      </c>
      <c r="H47" s="24">
        <v>0.9</v>
      </c>
      <c r="I47" s="24">
        <v>1</v>
      </c>
      <c r="J47" s="24">
        <v>2.1</v>
      </c>
      <c r="K47" s="34">
        <f t="shared" si="0"/>
        <v>5.0549999999999997</v>
      </c>
      <c r="L47" s="42"/>
      <c r="M47" s="42"/>
      <c r="N47" s="42"/>
      <c r="O47" s="42"/>
      <c r="P47" s="4"/>
    </row>
    <row r="48" spans="1:16">
      <c r="A48" s="39" t="s">
        <v>8585</v>
      </c>
      <c r="B48" s="24"/>
      <c r="C48" s="24"/>
      <c r="D48" s="34">
        <v>10.8</v>
      </c>
      <c r="E48" s="24">
        <v>3.1</v>
      </c>
      <c r="F48" s="34">
        <v>7.13</v>
      </c>
      <c r="G48" s="34">
        <f t="shared" si="3"/>
        <v>33.479999999999997</v>
      </c>
      <c r="H48" s="24">
        <v>0.9</v>
      </c>
      <c r="I48" s="24">
        <v>1</v>
      </c>
      <c r="J48" s="24">
        <v>2.1</v>
      </c>
      <c r="K48" s="34">
        <f t="shared" si="0"/>
        <v>5.0549999999999997</v>
      </c>
      <c r="L48" s="24">
        <v>1.5</v>
      </c>
      <c r="M48" s="24">
        <v>1.2</v>
      </c>
      <c r="N48" s="24">
        <v>1</v>
      </c>
      <c r="O48" s="34">
        <f t="shared" si="1"/>
        <v>1.8</v>
      </c>
      <c r="P48" s="4"/>
    </row>
    <row r="49" spans="1:16" ht="21">
      <c r="A49" s="39" t="s">
        <v>8586</v>
      </c>
      <c r="B49" s="24"/>
      <c r="C49" s="24"/>
      <c r="D49" s="34">
        <f>D48</f>
        <v>10.8</v>
      </c>
      <c r="E49" s="24">
        <v>3.1</v>
      </c>
      <c r="F49" s="34">
        <f>F48</f>
        <v>7.13</v>
      </c>
      <c r="G49" s="34">
        <f t="shared" si="3"/>
        <v>33.479999999999997</v>
      </c>
      <c r="H49" s="24">
        <f>H48</f>
        <v>0.9</v>
      </c>
      <c r="I49" s="24">
        <v>1</v>
      </c>
      <c r="J49" s="24">
        <v>2.1</v>
      </c>
      <c r="K49" s="34">
        <f t="shared" si="0"/>
        <v>5.0549999999999997</v>
      </c>
      <c r="L49" s="24">
        <v>0.6</v>
      </c>
      <c r="M49" s="24">
        <v>1.2</v>
      </c>
      <c r="N49" s="24">
        <v>1</v>
      </c>
      <c r="O49" s="34">
        <f t="shared" si="1"/>
        <v>0.72</v>
      </c>
      <c r="P49" s="4"/>
    </row>
    <row r="50" spans="1:16">
      <c r="A50" s="39" t="s">
        <v>8587</v>
      </c>
      <c r="B50" s="24"/>
      <c r="C50" s="24"/>
      <c r="D50" s="34">
        <v>6</v>
      </c>
      <c r="E50" s="24">
        <v>3.1</v>
      </c>
      <c r="F50" s="34">
        <v>2.25</v>
      </c>
      <c r="G50" s="34"/>
      <c r="H50" s="24">
        <f>H46</f>
        <v>0.8</v>
      </c>
      <c r="I50" s="24">
        <v>1</v>
      </c>
      <c r="J50" s="24">
        <v>2.1</v>
      </c>
      <c r="K50" s="34">
        <f t="shared" si="0"/>
        <v>4.6099999999999994</v>
      </c>
      <c r="L50" s="24">
        <v>1.5</v>
      </c>
      <c r="M50" s="24">
        <v>1.2</v>
      </c>
      <c r="N50" s="24">
        <v>1</v>
      </c>
      <c r="O50" s="34">
        <f t="shared" si="1"/>
        <v>1.8</v>
      </c>
      <c r="P50" s="4"/>
    </row>
    <row r="51" spans="1:16">
      <c r="A51" s="39" t="s">
        <v>8587</v>
      </c>
      <c r="B51" s="24"/>
      <c r="C51" s="24"/>
      <c r="D51" s="34">
        <v>6</v>
      </c>
      <c r="E51" s="24">
        <v>3.1</v>
      </c>
      <c r="F51" s="34">
        <f>F50</f>
        <v>2.25</v>
      </c>
      <c r="G51" s="34"/>
      <c r="H51" s="24">
        <f>H50</f>
        <v>0.8</v>
      </c>
      <c r="I51" s="24">
        <v>1</v>
      </c>
      <c r="J51" s="24">
        <v>2.1</v>
      </c>
      <c r="K51" s="34">
        <f t="shared" si="0"/>
        <v>4.6099999999999994</v>
      </c>
      <c r="L51" s="24">
        <v>1.5</v>
      </c>
      <c r="M51" s="24">
        <v>1.2</v>
      </c>
      <c r="N51" s="24">
        <v>1</v>
      </c>
      <c r="O51" s="34">
        <f t="shared" si="1"/>
        <v>1.8</v>
      </c>
      <c r="P51" s="4"/>
    </row>
    <row r="52" spans="1:16" ht="21">
      <c r="A52" s="39" t="s">
        <v>8682</v>
      </c>
      <c r="B52" s="24"/>
      <c r="C52" s="24"/>
      <c r="D52" s="34"/>
      <c r="E52" s="24"/>
      <c r="F52" s="34"/>
      <c r="G52" s="34"/>
      <c r="H52" s="24"/>
      <c r="I52" s="24"/>
      <c r="J52" s="24"/>
      <c r="K52" s="34"/>
      <c r="L52" s="24"/>
      <c r="M52" s="24"/>
      <c r="N52" s="24"/>
      <c r="O52" s="34"/>
      <c r="P52" s="4"/>
    </row>
    <row r="53" spans="1:16" ht="5.0999999999999996" customHeight="1">
      <c r="A53" s="44"/>
      <c r="B53" s="45"/>
      <c r="C53" s="45"/>
      <c r="D53" s="45"/>
      <c r="E53" s="45"/>
      <c r="F53" s="45"/>
      <c r="G53" s="45"/>
      <c r="H53" s="45"/>
      <c r="I53" s="45"/>
      <c r="J53" s="45"/>
      <c r="K53" s="45"/>
      <c r="L53" s="45"/>
      <c r="M53" s="45"/>
      <c r="N53" s="45"/>
      <c r="O53" s="45"/>
      <c r="P53" s="54"/>
    </row>
    <row r="54" spans="1:16" ht="45">
      <c r="A54" s="423" t="s">
        <v>8633</v>
      </c>
      <c r="B54" s="42"/>
      <c r="C54" s="42"/>
      <c r="D54" s="52" t="s">
        <v>8551</v>
      </c>
      <c r="E54" s="52" t="s">
        <v>8552</v>
      </c>
      <c r="F54" s="52" t="s">
        <v>8554</v>
      </c>
      <c r="G54" s="52" t="s">
        <v>8555</v>
      </c>
      <c r="H54" s="52" t="s">
        <v>8556</v>
      </c>
      <c r="I54" s="52" t="s">
        <v>8608</v>
      </c>
      <c r="J54" s="52" t="s">
        <v>8559</v>
      </c>
      <c r="K54" s="52" t="s">
        <v>8560</v>
      </c>
      <c r="L54" s="52" t="s">
        <v>8557</v>
      </c>
      <c r="M54" s="52" t="s">
        <v>8558</v>
      </c>
      <c r="N54" s="52" t="s">
        <v>8635</v>
      </c>
      <c r="O54" s="52" t="s">
        <v>8561</v>
      </c>
      <c r="P54" s="52" t="s">
        <v>8553</v>
      </c>
    </row>
    <row r="55" spans="1:16" ht="15.75">
      <c r="A55" s="424"/>
      <c r="B55" s="47"/>
      <c r="C55" s="47"/>
      <c r="D55" s="47"/>
      <c r="E55" s="47"/>
      <c r="F55" s="55">
        <f>SUM(F7:F52)</f>
        <v>588.70000000000005</v>
      </c>
      <c r="G55" s="55">
        <f>SUM(G7:G51)</f>
        <v>1753.3600000000004</v>
      </c>
      <c r="H55" s="55"/>
      <c r="I55" s="55"/>
      <c r="J55" s="55"/>
      <c r="K55" s="55">
        <f>SUM(K7:K51)</f>
        <v>199.12000000000012</v>
      </c>
      <c r="L55" s="55"/>
      <c r="M55" s="55"/>
      <c r="N55" s="55"/>
      <c r="O55" s="55">
        <f>SUM(O7:O51)</f>
        <v>100.61999999999996</v>
      </c>
      <c r="P55" s="53"/>
    </row>
    <row r="56" spans="1:16">
      <c r="A56" s="40"/>
      <c r="B56" s="41"/>
      <c r="C56" s="41"/>
      <c r="D56" s="41"/>
      <c r="E56" s="41"/>
      <c r="F56" s="41"/>
      <c r="G56" s="41"/>
      <c r="H56" s="41"/>
      <c r="I56" s="41"/>
      <c r="J56" s="41"/>
      <c r="K56" s="41"/>
      <c r="L56" s="41"/>
      <c r="M56" s="41"/>
      <c r="N56" s="41"/>
      <c r="O56" s="41"/>
      <c r="P56" s="23"/>
    </row>
    <row r="57" spans="1:16">
      <c r="A57" s="51" t="s">
        <v>8592</v>
      </c>
      <c r="B57" s="46"/>
      <c r="C57" s="46"/>
      <c r="D57" s="46"/>
      <c r="E57" s="46"/>
      <c r="F57" s="46"/>
      <c r="G57" s="46"/>
      <c r="H57" s="46"/>
      <c r="I57" s="46"/>
      <c r="J57" s="46"/>
      <c r="K57" s="46"/>
      <c r="L57" s="46"/>
      <c r="M57" s="46"/>
      <c r="N57" s="46"/>
      <c r="O57" s="46"/>
      <c r="P57" s="4"/>
    </row>
    <row r="58" spans="1:16">
      <c r="A58" s="23" t="s">
        <v>8600</v>
      </c>
      <c r="B58" s="24"/>
      <c r="C58" s="24"/>
      <c r="D58" s="34">
        <v>9.1999999999999993</v>
      </c>
      <c r="E58" s="24">
        <v>3.1</v>
      </c>
      <c r="F58" s="34">
        <v>4.5999999999999996</v>
      </c>
      <c r="G58" s="34">
        <f t="shared" si="3"/>
        <v>28.52</v>
      </c>
      <c r="H58" s="24">
        <v>0.9</v>
      </c>
      <c r="I58" s="24">
        <v>1</v>
      </c>
      <c r="J58" s="24">
        <v>2.1</v>
      </c>
      <c r="K58" s="34">
        <f t="shared" si="0"/>
        <v>5.0549999999999997</v>
      </c>
      <c r="L58" s="24">
        <v>1.5</v>
      </c>
      <c r="M58" s="24">
        <v>1.2</v>
      </c>
      <c r="N58" s="24">
        <v>1</v>
      </c>
      <c r="O58" s="34">
        <f t="shared" si="1"/>
        <v>1.8</v>
      </c>
      <c r="P58" s="4"/>
    </row>
    <row r="59" spans="1:16">
      <c r="A59" s="23" t="s">
        <v>8609</v>
      </c>
      <c r="B59" s="24"/>
      <c r="C59" s="24"/>
      <c r="D59" s="34">
        <f t="shared" ref="D59:D65" si="4">D58</f>
        <v>9.1999999999999993</v>
      </c>
      <c r="E59" s="24">
        <v>3.1</v>
      </c>
      <c r="F59" s="34">
        <f>F58</f>
        <v>4.5999999999999996</v>
      </c>
      <c r="G59" s="34">
        <f t="shared" si="3"/>
        <v>28.52</v>
      </c>
      <c r="H59" s="24">
        <f>H58</f>
        <v>0.9</v>
      </c>
      <c r="I59" s="24">
        <v>1</v>
      </c>
      <c r="J59" s="24">
        <v>2.1</v>
      </c>
      <c r="K59" s="34">
        <f t="shared" si="0"/>
        <v>5.0549999999999997</v>
      </c>
      <c r="L59" s="24">
        <v>1.5</v>
      </c>
      <c r="M59" s="24">
        <v>1.2</v>
      </c>
      <c r="N59" s="24">
        <v>1</v>
      </c>
      <c r="O59" s="34">
        <f t="shared" si="1"/>
        <v>1.8</v>
      </c>
      <c r="P59" s="4"/>
    </row>
    <row r="60" spans="1:16">
      <c r="A60" s="23" t="s">
        <v>8610</v>
      </c>
      <c r="B60" s="24"/>
      <c r="C60" s="24"/>
      <c r="D60" s="34">
        <f t="shared" si="4"/>
        <v>9.1999999999999993</v>
      </c>
      <c r="E60" s="24">
        <v>3.1</v>
      </c>
      <c r="F60" s="34">
        <f>F59</f>
        <v>4.5999999999999996</v>
      </c>
      <c r="G60" s="34">
        <f t="shared" si="3"/>
        <v>28.52</v>
      </c>
      <c r="H60" s="24">
        <f>H59</f>
        <v>0.9</v>
      </c>
      <c r="I60" s="24">
        <v>1</v>
      </c>
      <c r="J60" s="24">
        <v>2.1</v>
      </c>
      <c r="K60" s="34">
        <f t="shared" si="0"/>
        <v>5.0549999999999997</v>
      </c>
      <c r="L60" s="24">
        <v>1.5</v>
      </c>
      <c r="M60" s="24">
        <v>1.2</v>
      </c>
      <c r="N60" s="24">
        <v>1</v>
      </c>
      <c r="O60" s="34">
        <f t="shared" si="1"/>
        <v>1.8</v>
      </c>
      <c r="P60" s="4"/>
    </row>
    <row r="61" spans="1:16">
      <c r="A61" s="23" t="s">
        <v>8611</v>
      </c>
      <c r="B61" s="24"/>
      <c r="C61" s="24"/>
      <c r="D61" s="34">
        <f t="shared" si="4"/>
        <v>9.1999999999999993</v>
      </c>
      <c r="E61" s="24">
        <v>3.1</v>
      </c>
      <c r="F61" s="34">
        <f>F60</f>
        <v>4.5999999999999996</v>
      </c>
      <c r="G61" s="34">
        <f t="shared" si="3"/>
        <v>28.52</v>
      </c>
      <c r="H61" s="24">
        <f>H60</f>
        <v>0.9</v>
      </c>
      <c r="I61" s="24">
        <v>1</v>
      </c>
      <c r="J61" s="24">
        <v>2.1</v>
      </c>
      <c r="K61" s="34">
        <f t="shared" si="0"/>
        <v>5.0549999999999997</v>
      </c>
      <c r="L61" s="24">
        <v>1.5</v>
      </c>
      <c r="M61" s="24">
        <v>1.2</v>
      </c>
      <c r="N61" s="24">
        <v>1</v>
      </c>
      <c r="O61" s="34">
        <f t="shared" si="1"/>
        <v>1.8</v>
      </c>
      <c r="P61" s="4"/>
    </row>
    <row r="62" spans="1:16">
      <c r="A62" s="23" t="s">
        <v>8612</v>
      </c>
      <c r="B62" s="24"/>
      <c r="C62" s="24"/>
      <c r="D62" s="34">
        <f t="shared" si="4"/>
        <v>9.1999999999999993</v>
      </c>
      <c r="E62" s="24">
        <v>3.1</v>
      </c>
      <c r="F62" s="34">
        <f>F61</f>
        <v>4.5999999999999996</v>
      </c>
      <c r="G62" s="34"/>
      <c r="H62" s="24">
        <v>0.8</v>
      </c>
      <c r="I62" s="24">
        <v>1</v>
      </c>
      <c r="J62" s="24">
        <v>2.1</v>
      </c>
      <c r="K62" s="34">
        <f t="shared" si="0"/>
        <v>4.6099999999999994</v>
      </c>
      <c r="L62" s="24">
        <v>1.5</v>
      </c>
      <c r="M62" s="24">
        <v>1.2</v>
      </c>
      <c r="N62" s="24">
        <v>1</v>
      </c>
      <c r="O62" s="34">
        <f t="shared" si="1"/>
        <v>1.8</v>
      </c>
      <c r="P62" s="4"/>
    </row>
    <row r="63" spans="1:16">
      <c r="A63" s="23" t="s">
        <v>8613</v>
      </c>
      <c r="B63" s="24"/>
      <c r="C63" s="24"/>
      <c r="D63" s="34">
        <f t="shared" si="4"/>
        <v>9.1999999999999993</v>
      </c>
      <c r="E63" s="24">
        <v>3.1</v>
      </c>
      <c r="F63" s="34">
        <f>F61</f>
        <v>4.5999999999999996</v>
      </c>
      <c r="G63" s="34"/>
      <c r="H63" s="24">
        <f>H62</f>
        <v>0.8</v>
      </c>
      <c r="I63" s="24">
        <v>1</v>
      </c>
      <c r="J63" s="24">
        <v>2.1</v>
      </c>
      <c r="K63" s="34">
        <f t="shared" si="0"/>
        <v>4.6099999999999994</v>
      </c>
      <c r="L63" s="24">
        <v>1.5</v>
      </c>
      <c r="M63" s="24">
        <v>1.2</v>
      </c>
      <c r="N63" s="24">
        <v>1</v>
      </c>
      <c r="O63" s="34">
        <f t="shared" si="1"/>
        <v>1.8</v>
      </c>
      <c r="P63" s="4"/>
    </row>
    <row r="64" spans="1:16">
      <c r="A64" s="23" t="s">
        <v>8614</v>
      </c>
      <c r="B64" s="24"/>
      <c r="C64" s="24"/>
      <c r="D64" s="34">
        <f t="shared" si="4"/>
        <v>9.1999999999999993</v>
      </c>
      <c r="E64" s="24">
        <v>3.1</v>
      </c>
      <c r="F64" s="34">
        <f>F63</f>
        <v>4.5999999999999996</v>
      </c>
      <c r="G64" s="34">
        <f t="shared" si="3"/>
        <v>28.52</v>
      </c>
      <c r="H64" s="24">
        <v>0.9</v>
      </c>
      <c r="I64" s="24">
        <v>1</v>
      </c>
      <c r="J64" s="24">
        <v>2.1</v>
      </c>
      <c r="K64" s="34">
        <f t="shared" si="0"/>
        <v>5.0549999999999997</v>
      </c>
      <c r="L64" s="24">
        <v>1.5</v>
      </c>
      <c r="M64" s="24">
        <v>1.2</v>
      </c>
      <c r="N64" s="24">
        <v>1</v>
      </c>
      <c r="O64" s="34">
        <f t="shared" si="1"/>
        <v>1.8</v>
      </c>
      <c r="P64" s="4"/>
    </row>
    <row r="65" spans="1:16">
      <c r="A65" s="23" t="s">
        <v>8615</v>
      </c>
      <c r="B65" s="24"/>
      <c r="C65" s="24"/>
      <c r="D65" s="34">
        <f t="shared" si="4"/>
        <v>9.1999999999999993</v>
      </c>
      <c r="E65" s="24">
        <v>3.1</v>
      </c>
      <c r="F65" s="34">
        <f>F64</f>
        <v>4.5999999999999996</v>
      </c>
      <c r="G65" s="34">
        <f t="shared" si="3"/>
        <v>28.52</v>
      </c>
      <c r="H65" s="24">
        <f>H64</f>
        <v>0.9</v>
      </c>
      <c r="I65" s="24">
        <v>1</v>
      </c>
      <c r="J65" s="24">
        <v>2.1</v>
      </c>
      <c r="K65" s="34">
        <f t="shared" si="0"/>
        <v>5.0549999999999997</v>
      </c>
      <c r="L65" s="24">
        <v>1.5</v>
      </c>
      <c r="M65" s="24">
        <v>1.2</v>
      </c>
      <c r="N65" s="24">
        <v>1</v>
      </c>
      <c r="O65" s="34">
        <f t="shared" si="1"/>
        <v>1.8</v>
      </c>
      <c r="P65" s="4"/>
    </row>
    <row r="66" spans="1:16">
      <c r="A66" s="23" t="s">
        <v>8616</v>
      </c>
      <c r="B66" s="24"/>
      <c r="C66" s="24"/>
      <c r="D66" s="34">
        <v>33.6</v>
      </c>
      <c r="E66" s="24">
        <v>3.1</v>
      </c>
      <c r="F66" s="34">
        <v>25.4</v>
      </c>
      <c r="G66" s="34">
        <f t="shared" si="3"/>
        <v>104.16</v>
      </c>
      <c r="H66" s="42"/>
      <c r="I66" s="42"/>
      <c r="J66" s="42"/>
      <c r="K66" s="42"/>
      <c r="L66" s="42"/>
      <c r="M66" s="42"/>
      <c r="N66" s="42"/>
      <c r="O66" s="42"/>
      <c r="P66" s="4"/>
    </row>
    <row r="67" spans="1:16">
      <c r="A67" s="23" t="s">
        <v>8617</v>
      </c>
      <c r="B67" s="24"/>
      <c r="C67" s="24"/>
      <c r="D67" s="34">
        <v>17.100000000000001</v>
      </c>
      <c r="E67" s="24">
        <v>3.1</v>
      </c>
      <c r="F67" s="34">
        <f>ROUND(B67*C67,2)</f>
        <v>0</v>
      </c>
      <c r="G67" s="34">
        <f t="shared" si="3"/>
        <v>53.01</v>
      </c>
      <c r="H67" s="24">
        <f>H65</f>
        <v>0.9</v>
      </c>
      <c r="I67" s="24">
        <v>1</v>
      </c>
      <c r="J67" s="24">
        <v>2.1</v>
      </c>
      <c r="K67" s="34">
        <f t="shared" si="0"/>
        <v>5.0549999999999997</v>
      </c>
      <c r="L67" s="42"/>
      <c r="M67" s="42"/>
      <c r="N67" s="42"/>
      <c r="O67" s="42"/>
      <c r="P67" s="4"/>
    </row>
    <row r="68" spans="1:16" ht="22.5">
      <c r="A68" s="23" t="s">
        <v>8618</v>
      </c>
      <c r="B68" s="24"/>
      <c r="C68" s="24"/>
      <c r="D68" s="34">
        <v>16.2</v>
      </c>
      <c r="E68" s="24">
        <v>3.1</v>
      </c>
      <c r="F68" s="34">
        <v>11.25</v>
      </c>
      <c r="G68" s="34">
        <f t="shared" si="3"/>
        <v>50.22</v>
      </c>
      <c r="H68" s="42"/>
      <c r="I68" s="42"/>
      <c r="J68" s="42"/>
      <c r="K68" s="42"/>
      <c r="L68" s="42"/>
      <c r="M68" s="42"/>
      <c r="N68" s="42"/>
      <c r="O68" s="42"/>
      <c r="P68" s="4"/>
    </row>
    <row r="69" spans="1:16">
      <c r="A69" s="23" t="s">
        <v>8619</v>
      </c>
      <c r="B69" s="24"/>
      <c r="C69" s="24"/>
      <c r="D69" s="34">
        <v>15.6</v>
      </c>
      <c r="E69" s="24">
        <v>3.1</v>
      </c>
      <c r="F69" s="34">
        <v>14.57</v>
      </c>
      <c r="G69" s="34">
        <f t="shared" si="3"/>
        <v>48.36</v>
      </c>
      <c r="H69" s="24">
        <f>H67</f>
        <v>0.9</v>
      </c>
      <c r="I69" s="24">
        <v>1</v>
      </c>
      <c r="J69" s="24">
        <v>2.1</v>
      </c>
      <c r="K69" s="34">
        <f t="shared" si="0"/>
        <v>5.0549999999999997</v>
      </c>
      <c r="L69" s="24">
        <v>1.5</v>
      </c>
      <c r="M69" s="24">
        <v>1.2</v>
      </c>
      <c r="N69" s="24">
        <v>3</v>
      </c>
      <c r="O69" s="34">
        <f t="shared" si="1"/>
        <v>5.4</v>
      </c>
      <c r="P69" s="4"/>
    </row>
    <row r="70" spans="1:16">
      <c r="A70" s="23" t="s">
        <v>8620</v>
      </c>
      <c r="B70" s="24"/>
      <c r="C70" s="24"/>
      <c r="D70" s="34">
        <v>12.4</v>
      </c>
      <c r="E70" s="24">
        <v>3.1</v>
      </c>
      <c r="F70" s="34">
        <v>9.61</v>
      </c>
      <c r="G70" s="34">
        <f t="shared" si="3"/>
        <v>38.44</v>
      </c>
      <c r="H70" s="24">
        <f>H69</f>
        <v>0.9</v>
      </c>
      <c r="I70" s="24">
        <v>1</v>
      </c>
      <c r="J70" s="24">
        <v>2.1</v>
      </c>
      <c r="K70" s="34">
        <f t="shared" si="0"/>
        <v>5.0549999999999997</v>
      </c>
      <c r="L70" s="24">
        <v>1.5</v>
      </c>
      <c r="M70" s="24">
        <v>1.2</v>
      </c>
      <c r="N70" s="24">
        <v>2</v>
      </c>
      <c r="O70" s="34">
        <f t="shared" si="1"/>
        <v>3.6</v>
      </c>
      <c r="P70" s="4"/>
    </row>
    <row r="71" spans="1:16">
      <c r="A71" s="23" t="s">
        <v>8621</v>
      </c>
      <c r="B71" s="24"/>
      <c r="C71" s="24"/>
      <c r="D71" s="34">
        <v>18.899999999999999</v>
      </c>
      <c r="E71" s="24">
        <v>3.1</v>
      </c>
      <c r="F71" s="34">
        <v>19.53</v>
      </c>
      <c r="G71" s="34">
        <f t="shared" si="3"/>
        <v>58.59</v>
      </c>
      <c r="H71" s="24">
        <f>H70</f>
        <v>0.9</v>
      </c>
      <c r="I71" s="24">
        <v>1</v>
      </c>
      <c r="J71" s="24">
        <v>2.1</v>
      </c>
      <c r="K71" s="34">
        <f t="shared" si="0"/>
        <v>5.0549999999999997</v>
      </c>
      <c r="L71" s="24">
        <v>1.5</v>
      </c>
      <c r="M71" s="24">
        <v>1.2</v>
      </c>
      <c r="N71" s="24">
        <v>4</v>
      </c>
      <c r="O71" s="34">
        <f>ROUND(L71*M71*N71,2)</f>
        <v>7.2</v>
      </c>
      <c r="P71" s="4"/>
    </row>
    <row r="72" spans="1:16">
      <c r="A72" s="23" t="s">
        <v>8622</v>
      </c>
      <c r="B72" s="24"/>
      <c r="C72" s="24"/>
      <c r="D72" s="34">
        <v>12.4</v>
      </c>
      <c r="E72" s="24">
        <v>3.1</v>
      </c>
      <c r="F72" s="34">
        <v>9.61</v>
      </c>
      <c r="G72" s="34">
        <f t="shared" si="3"/>
        <v>38.44</v>
      </c>
      <c r="H72" s="24">
        <f>H71</f>
        <v>0.9</v>
      </c>
      <c r="I72" s="24">
        <v>1</v>
      </c>
      <c r="J72" s="24">
        <v>2.1</v>
      </c>
      <c r="K72" s="34">
        <f t="shared" si="0"/>
        <v>5.0549999999999997</v>
      </c>
      <c r="L72" s="24">
        <v>1.5</v>
      </c>
      <c r="M72" s="24">
        <v>1.2</v>
      </c>
      <c r="N72" s="24">
        <v>2</v>
      </c>
      <c r="O72" s="34">
        <f t="shared" si="1"/>
        <v>3.6</v>
      </c>
      <c r="P72" s="4"/>
    </row>
    <row r="73" spans="1:16">
      <c r="A73" s="23" t="s">
        <v>8623</v>
      </c>
      <c r="B73" s="24"/>
      <c r="C73" s="24"/>
      <c r="D73" s="34">
        <v>15.6</v>
      </c>
      <c r="E73" s="24">
        <v>3.1</v>
      </c>
      <c r="F73" s="34">
        <v>14.57</v>
      </c>
      <c r="G73" s="34">
        <f t="shared" si="3"/>
        <v>48.36</v>
      </c>
      <c r="H73" s="24">
        <f>H72</f>
        <v>0.9</v>
      </c>
      <c r="I73" s="24">
        <v>1</v>
      </c>
      <c r="J73" s="24">
        <v>2.1</v>
      </c>
      <c r="K73" s="34">
        <f t="shared" si="0"/>
        <v>5.0549999999999997</v>
      </c>
      <c r="L73" s="24">
        <v>1.5</v>
      </c>
      <c r="M73" s="24">
        <v>1.2</v>
      </c>
      <c r="N73" s="24">
        <v>2</v>
      </c>
      <c r="O73" s="34">
        <f t="shared" si="1"/>
        <v>3.6</v>
      </c>
      <c r="P73" s="4"/>
    </row>
    <row r="74" spans="1:16">
      <c r="A74" s="23" t="s">
        <v>8624</v>
      </c>
      <c r="B74" s="24"/>
      <c r="C74" s="24"/>
      <c r="D74" s="34">
        <v>11.8</v>
      </c>
      <c r="E74" s="24">
        <v>3.1</v>
      </c>
      <c r="F74" s="34">
        <v>21.27</v>
      </c>
      <c r="G74" s="34">
        <f t="shared" si="3"/>
        <v>36.58</v>
      </c>
      <c r="H74" s="42"/>
      <c r="I74" s="42"/>
      <c r="J74" s="42"/>
      <c r="K74" s="42"/>
      <c r="L74" s="42"/>
      <c r="M74" s="42"/>
      <c r="N74" s="42"/>
      <c r="O74" s="42"/>
      <c r="P74" s="4"/>
    </row>
    <row r="75" spans="1:16" ht="22.5">
      <c r="A75" s="23" t="s">
        <v>8626</v>
      </c>
      <c r="B75" s="24"/>
      <c r="C75" s="24"/>
      <c r="D75" s="34">
        <v>15.6</v>
      </c>
      <c r="E75" s="24">
        <v>3.1</v>
      </c>
      <c r="F75" s="34">
        <v>14.57</v>
      </c>
      <c r="G75" s="34">
        <f t="shared" si="3"/>
        <v>48.36</v>
      </c>
      <c r="H75" s="24">
        <v>0.9</v>
      </c>
      <c r="I75" s="24">
        <v>1</v>
      </c>
      <c r="J75" s="24">
        <v>2.1</v>
      </c>
      <c r="K75" s="34">
        <f t="shared" ref="K75:K80" si="5">(ROUND(H75*J75*2,2)+ (H75+ROUND(2*J75,2))*0.25)*I75</f>
        <v>5.0549999999999997</v>
      </c>
      <c r="L75" s="24">
        <v>1.5</v>
      </c>
      <c r="M75" s="24">
        <v>1.2</v>
      </c>
      <c r="N75" s="24">
        <v>2</v>
      </c>
      <c r="O75" s="34">
        <f t="shared" ref="O75:O80" si="6">ROUND(L75*M75*N75,2)</f>
        <v>3.6</v>
      </c>
      <c r="P75" s="4"/>
    </row>
    <row r="76" spans="1:16" ht="22.5">
      <c r="A76" s="23" t="s">
        <v>8625</v>
      </c>
      <c r="B76" s="24"/>
      <c r="C76" s="24"/>
      <c r="D76" s="34">
        <v>17.399999999999999</v>
      </c>
      <c r="E76" s="24">
        <v>3.1</v>
      </c>
      <c r="F76" s="34">
        <v>9.4</v>
      </c>
      <c r="G76" s="34">
        <f t="shared" si="3"/>
        <v>53.94</v>
      </c>
      <c r="H76" s="24">
        <f>H75</f>
        <v>0.9</v>
      </c>
      <c r="I76" s="24">
        <v>1</v>
      </c>
      <c r="J76" s="24">
        <v>2.1</v>
      </c>
      <c r="K76" s="34">
        <f>(ROUND(H76*J76*2,2)+ (H76+ROUND(2*J76,2))*0.25)*I76</f>
        <v>5.0549999999999997</v>
      </c>
      <c r="L76" s="24">
        <v>1.5</v>
      </c>
      <c r="M76" s="24">
        <v>1.2</v>
      </c>
      <c r="N76" s="24">
        <v>1</v>
      </c>
      <c r="O76" s="34">
        <f t="shared" si="6"/>
        <v>1.8</v>
      </c>
      <c r="P76" s="4"/>
    </row>
    <row r="77" spans="1:16" ht="22.5">
      <c r="A77" s="23" t="s">
        <v>8627</v>
      </c>
      <c r="B77" s="24"/>
      <c r="C77" s="24"/>
      <c r="D77" s="34">
        <v>19.8</v>
      </c>
      <c r="E77" s="24">
        <v>3.1</v>
      </c>
      <c r="F77" s="34">
        <v>22.09</v>
      </c>
      <c r="G77" s="34">
        <f t="shared" si="3"/>
        <v>61.38</v>
      </c>
      <c r="H77" s="24">
        <f>H75</f>
        <v>0.9</v>
      </c>
      <c r="I77" s="24">
        <v>1</v>
      </c>
      <c r="J77" s="24">
        <v>2.1</v>
      </c>
      <c r="K77" s="34">
        <f t="shared" si="5"/>
        <v>5.0549999999999997</v>
      </c>
      <c r="L77" s="24">
        <v>1.5</v>
      </c>
      <c r="M77" s="24">
        <v>1.2</v>
      </c>
      <c r="N77" s="24">
        <v>2</v>
      </c>
      <c r="O77" s="34">
        <f t="shared" si="6"/>
        <v>3.6</v>
      </c>
      <c r="P77" s="4"/>
    </row>
    <row r="78" spans="1:16" ht="22.5">
      <c r="A78" s="23" t="s">
        <v>8628</v>
      </c>
      <c r="B78" s="24"/>
      <c r="C78" s="24"/>
      <c r="D78" s="34">
        <v>29.4</v>
      </c>
      <c r="E78" s="24">
        <v>3.1</v>
      </c>
      <c r="F78" s="34">
        <v>19.8</v>
      </c>
      <c r="G78" s="34">
        <f t="shared" si="3"/>
        <v>91.14</v>
      </c>
      <c r="H78" s="42"/>
      <c r="I78" s="42"/>
      <c r="J78" s="42"/>
      <c r="K78" s="42"/>
      <c r="L78" s="42"/>
      <c r="M78" s="42"/>
      <c r="N78" s="42"/>
      <c r="O78" s="42"/>
      <c r="P78" s="4"/>
    </row>
    <row r="79" spans="1:16">
      <c r="A79" s="23" t="s">
        <v>8629</v>
      </c>
      <c r="B79" s="24"/>
      <c r="C79" s="24"/>
      <c r="D79" s="34">
        <v>15.6</v>
      </c>
      <c r="E79" s="24">
        <v>3</v>
      </c>
      <c r="F79" s="34">
        <v>14.57</v>
      </c>
      <c r="G79" s="34"/>
      <c r="H79" s="24">
        <f>H77</f>
        <v>0.9</v>
      </c>
      <c r="I79" s="24">
        <v>1</v>
      </c>
      <c r="J79" s="24">
        <v>2.1</v>
      </c>
      <c r="K79" s="34">
        <f t="shared" si="5"/>
        <v>5.0549999999999997</v>
      </c>
      <c r="L79" s="24">
        <v>1.5</v>
      </c>
      <c r="M79" s="24">
        <v>1.2</v>
      </c>
      <c r="N79" s="24">
        <v>2</v>
      </c>
      <c r="O79" s="34">
        <f t="shared" si="6"/>
        <v>3.6</v>
      </c>
      <c r="P79" s="4"/>
    </row>
    <row r="80" spans="1:16">
      <c r="A80" s="23" t="s">
        <v>8630</v>
      </c>
      <c r="B80" s="24"/>
      <c r="C80" s="24"/>
      <c r="D80" s="34">
        <f>D79</f>
        <v>15.6</v>
      </c>
      <c r="E80" s="24">
        <v>3.1</v>
      </c>
      <c r="F80" s="34">
        <v>14.57</v>
      </c>
      <c r="G80" s="34"/>
      <c r="H80" s="24">
        <f>H79</f>
        <v>0.9</v>
      </c>
      <c r="I80" s="24">
        <v>1</v>
      </c>
      <c r="J80" s="24">
        <v>2.1</v>
      </c>
      <c r="K80" s="34">
        <f t="shared" si="5"/>
        <v>5.0549999999999997</v>
      </c>
      <c r="L80" s="24">
        <v>1.5</v>
      </c>
      <c r="M80" s="24">
        <v>1.2</v>
      </c>
      <c r="N80" s="24">
        <v>2</v>
      </c>
      <c r="O80" s="34">
        <f t="shared" si="6"/>
        <v>3.6</v>
      </c>
      <c r="P80" s="4"/>
    </row>
    <row r="81" spans="1:16" ht="45">
      <c r="A81" s="425" t="s">
        <v>8634</v>
      </c>
      <c r="B81" s="42"/>
      <c r="C81" s="42"/>
      <c r="D81" s="52" t="s">
        <v>8551</v>
      </c>
      <c r="E81" s="52" t="s">
        <v>8552</v>
      </c>
      <c r="F81" s="52" t="s">
        <v>8554</v>
      </c>
      <c r="G81" s="52" t="s">
        <v>8555</v>
      </c>
      <c r="H81" s="52" t="s">
        <v>8556</v>
      </c>
      <c r="I81" s="52" t="s">
        <v>8608</v>
      </c>
      <c r="J81" s="52" t="s">
        <v>8559</v>
      </c>
      <c r="K81" s="52" t="s">
        <v>8560</v>
      </c>
      <c r="L81" s="52" t="s">
        <v>8557</v>
      </c>
      <c r="M81" s="52" t="s">
        <v>8558</v>
      </c>
      <c r="N81" s="52" t="s">
        <v>8635</v>
      </c>
      <c r="O81" s="52" t="s">
        <v>8561</v>
      </c>
      <c r="P81" s="52" t="s">
        <v>8553</v>
      </c>
    </row>
    <row r="82" spans="1:16" ht="15.75">
      <c r="A82" s="424"/>
      <c r="B82" s="46"/>
      <c r="C82" s="46"/>
      <c r="D82" s="46"/>
      <c r="E82" s="46"/>
      <c r="F82" s="55">
        <f>SUM(F58:F80)</f>
        <v>257.61</v>
      </c>
      <c r="G82" s="55">
        <f>SUM(G58:G80)</f>
        <v>902.09999999999991</v>
      </c>
      <c r="H82" s="55"/>
      <c r="I82" s="55"/>
      <c r="J82" s="55"/>
      <c r="K82" s="55">
        <f>SUM(K58:K80)</f>
        <v>95.15500000000003</v>
      </c>
      <c r="L82" s="55"/>
      <c r="M82" s="55"/>
      <c r="N82" s="55"/>
      <c r="O82" s="55">
        <f>SUM(O58:O80)</f>
        <v>54.000000000000007</v>
      </c>
      <c r="P82" s="4"/>
    </row>
    <row r="83" spans="1:16">
      <c r="A83" s="23"/>
      <c r="B83" s="56"/>
      <c r="C83" s="56"/>
      <c r="D83" s="56"/>
      <c r="E83" s="56"/>
      <c r="F83" s="56"/>
      <c r="G83" s="56"/>
      <c r="H83" s="56"/>
      <c r="I83" s="56"/>
      <c r="J83" s="56"/>
      <c r="K83" s="56"/>
      <c r="L83" s="56"/>
      <c r="M83" s="56"/>
      <c r="N83" s="56"/>
      <c r="O83" s="56"/>
      <c r="P83" s="23"/>
    </row>
    <row r="84" spans="1:16">
      <c r="A84" s="23"/>
      <c r="B84" s="56"/>
      <c r="C84" s="56"/>
      <c r="D84" s="56"/>
      <c r="E84" s="56"/>
      <c r="F84" s="56"/>
      <c r="G84" s="56"/>
      <c r="H84" s="56"/>
      <c r="I84" s="56"/>
      <c r="J84" s="56"/>
      <c r="K84" s="56"/>
      <c r="L84" s="56"/>
      <c r="M84" s="56"/>
      <c r="N84" s="56"/>
      <c r="O84" s="56"/>
      <c r="P84" s="23"/>
    </row>
    <row r="85" spans="1:16" ht="22.5">
      <c r="A85" s="23" t="s">
        <v>8631</v>
      </c>
      <c r="B85" s="24"/>
      <c r="C85" s="24"/>
      <c r="D85" s="34">
        <v>167</v>
      </c>
      <c r="E85" s="24">
        <v>3.1</v>
      </c>
      <c r="F85" s="56"/>
      <c r="G85" s="34">
        <f>ROUND(D85*E85,2)</f>
        <v>517.70000000000005</v>
      </c>
      <c r="H85" s="24"/>
      <c r="I85" s="24"/>
      <c r="J85" s="24"/>
      <c r="K85" s="34"/>
      <c r="L85" s="24"/>
      <c r="M85" s="24"/>
      <c r="N85" s="24"/>
      <c r="O85" s="34"/>
      <c r="P85" s="4"/>
    </row>
    <row r="86" spans="1:16" ht="23.25" thickBot="1">
      <c r="A86" s="23" t="s">
        <v>8632</v>
      </c>
      <c r="B86" s="24"/>
      <c r="C86" s="24"/>
      <c r="D86" s="90">
        <v>95</v>
      </c>
      <c r="E86" s="24">
        <v>3.1</v>
      </c>
      <c r="F86" s="56"/>
      <c r="G86" s="34">
        <f t="shared" si="3"/>
        <v>294.5</v>
      </c>
      <c r="H86" s="24"/>
      <c r="I86" s="24"/>
      <c r="J86" s="24"/>
      <c r="K86" s="34"/>
      <c r="L86" s="24"/>
      <c r="M86" s="24"/>
      <c r="N86" s="24"/>
      <c r="O86" s="34"/>
      <c r="P86" s="4"/>
    </row>
    <row r="87" spans="1:16" ht="13.5" thickBot="1">
      <c r="A87" s="89" t="s">
        <v>8739</v>
      </c>
      <c r="B87" s="31"/>
      <c r="C87" s="37"/>
      <c r="D87" s="92">
        <v>182</v>
      </c>
      <c r="E87" s="93">
        <v>2</v>
      </c>
      <c r="F87" s="31"/>
      <c r="G87" s="34">
        <f t="shared" si="3"/>
        <v>364</v>
      </c>
      <c r="H87" s="31"/>
      <c r="I87" s="31"/>
      <c r="J87" s="31"/>
      <c r="K87" s="31"/>
      <c r="L87" s="31"/>
      <c r="M87" s="31"/>
      <c r="N87" s="31"/>
      <c r="O87" s="31"/>
      <c r="P87" s="31"/>
    </row>
    <row r="88" spans="1:16" ht="15.75">
      <c r="A88" s="49" t="s">
        <v>8636</v>
      </c>
      <c r="B88" s="50"/>
      <c r="C88" s="50"/>
      <c r="D88" s="91"/>
      <c r="E88" s="50"/>
      <c r="F88" s="57"/>
      <c r="G88" s="57">
        <f>G85+G86+G87</f>
        <v>1176.2</v>
      </c>
      <c r="H88" s="50"/>
      <c r="I88" s="50"/>
      <c r="J88" s="50"/>
      <c r="K88" s="50"/>
      <c r="L88" s="50"/>
      <c r="M88" s="50"/>
      <c r="N88" s="50"/>
      <c r="O88" s="50"/>
      <c r="P88" s="50"/>
    </row>
    <row r="89" spans="1:16">
      <c r="A89" s="31"/>
      <c r="B89" s="31"/>
      <c r="C89" s="31"/>
      <c r="D89" s="31"/>
      <c r="E89" s="31"/>
      <c r="F89" s="31"/>
      <c r="G89" s="31"/>
      <c r="H89" s="31"/>
      <c r="I89" s="31"/>
      <c r="J89" s="31"/>
      <c r="K89" s="31"/>
      <c r="L89" s="31"/>
      <c r="M89" s="31"/>
      <c r="N89" s="31"/>
      <c r="O89" s="31"/>
      <c r="P89" s="31"/>
    </row>
  </sheetData>
  <mergeCells count="2">
    <mergeCell ref="A54:A55"/>
    <mergeCell ref="A81:A82"/>
  </mergeCells>
  <pageMargins left="0.511811024" right="0.511811024" top="0.78740157499999996" bottom="0.78740157499999996" header="0.31496062000000002" footer="0.31496062000000002"/>
  <pageSetup paperSize="9" scale="58" orientation="portrait"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showGridLines="0" view="pageBreakPreview" zoomScale="60" zoomScaleNormal="85" workbookViewId="0">
      <selection activeCell="O12" sqref="O12"/>
    </sheetView>
  </sheetViews>
  <sheetFormatPr defaultRowHeight="12.75"/>
  <cols>
    <col min="1" max="1" width="6" style="310" customWidth="1"/>
    <col min="2" max="2" width="75.7109375" style="310" customWidth="1"/>
    <col min="3" max="4" width="9.140625" style="310"/>
    <col min="5" max="5" width="33.28515625" style="310" bestFit="1" customWidth="1"/>
    <col min="6" max="6" width="22" style="310" bestFit="1" customWidth="1"/>
    <col min="7" max="7" width="12.5703125" style="310" bestFit="1" customWidth="1"/>
    <col min="8" max="8" width="10.28515625" style="318" bestFit="1" customWidth="1"/>
    <col min="9" max="16384" width="9.140625" style="310"/>
  </cols>
  <sheetData>
    <row r="2" spans="1:8" ht="15.75">
      <c r="B2" s="327" t="s">
        <v>9268</v>
      </c>
    </row>
    <row r="3" spans="1:8" ht="15.75">
      <c r="B3" s="327" t="s">
        <v>9269</v>
      </c>
    </row>
    <row r="6" spans="1:8" ht="46.5" customHeight="1">
      <c r="A6" s="426" t="s">
        <v>9270</v>
      </c>
      <c r="B6" s="426"/>
      <c r="C6" s="426"/>
      <c r="D6" s="426"/>
      <c r="E6" s="426"/>
      <c r="F6" s="426"/>
      <c r="G6" s="426"/>
      <c r="H6" s="426"/>
    </row>
    <row r="8" spans="1:8">
      <c r="B8" s="316" t="s">
        <v>9236</v>
      </c>
      <c r="C8" s="316" t="s">
        <v>9237</v>
      </c>
      <c r="D8" s="316" t="s">
        <v>9238</v>
      </c>
      <c r="E8" s="316" t="s">
        <v>9239</v>
      </c>
      <c r="F8" s="316" t="s">
        <v>9243</v>
      </c>
      <c r="G8" s="316" t="s">
        <v>9240</v>
      </c>
      <c r="H8" s="317" t="s">
        <v>9262</v>
      </c>
    </row>
    <row r="9" spans="1:8" ht="24.95" customHeight="1">
      <c r="B9" s="312" t="s">
        <v>8748</v>
      </c>
      <c r="C9" s="56" t="s">
        <v>8702</v>
      </c>
      <c r="D9" s="56">
        <v>400</v>
      </c>
      <c r="E9" s="311" t="s">
        <v>9241</v>
      </c>
      <c r="F9" s="311" t="s">
        <v>9242</v>
      </c>
      <c r="G9" s="311" t="s">
        <v>9244</v>
      </c>
      <c r="H9" s="319">
        <v>43040</v>
      </c>
    </row>
    <row r="10" spans="1:8" ht="24.95" customHeight="1">
      <c r="B10" s="312" t="s">
        <v>8679</v>
      </c>
      <c r="C10" s="56" t="s">
        <v>47</v>
      </c>
      <c r="D10" s="56">
        <v>172.07999999999998</v>
      </c>
      <c r="E10" s="311" t="s">
        <v>9245</v>
      </c>
      <c r="F10" s="311" t="s">
        <v>9246</v>
      </c>
      <c r="G10" s="313"/>
      <c r="H10" s="319">
        <v>43040</v>
      </c>
    </row>
    <row r="11" spans="1:8" ht="24.95" customHeight="1">
      <c r="B11" s="312" t="s">
        <v>8752</v>
      </c>
      <c r="C11" s="56" t="s">
        <v>1</v>
      </c>
      <c r="D11" s="56">
        <v>130</v>
      </c>
      <c r="E11" s="314" t="s">
        <v>9247</v>
      </c>
      <c r="F11" s="311" t="s">
        <v>9248</v>
      </c>
      <c r="G11" s="311" t="s">
        <v>9249</v>
      </c>
      <c r="H11" s="319">
        <v>43040</v>
      </c>
    </row>
    <row r="12" spans="1:8" ht="24.95" customHeight="1">
      <c r="B12" s="312" t="s">
        <v>8753</v>
      </c>
      <c r="C12" s="56" t="s">
        <v>8691</v>
      </c>
      <c r="D12" s="56">
        <v>2750</v>
      </c>
      <c r="E12" s="314" t="s">
        <v>9250</v>
      </c>
      <c r="F12" s="311" t="s">
        <v>9248</v>
      </c>
      <c r="G12" s="311" t="s">
        <v>9261</v>
      </c>
      <c r="H12" s="319">
        <v>43040</v>
      </c>
    </row>
    <row r="13" spans="1:8" ht="24.95" customHeight="1">
      <c r="B13" s="312" t="s">
        <v>8737</v>
      </c>
      <c r="C13" s="56" t="s">
        <v>13</v>
      </c>
      <c r="D13" s="56">
        <v>6296.85</v>
      </c>
      <c r="E13" s="314" t="s">
        <v>9245</v>
      </c>
      <c r="F13" s="311" t="s">
        <v>9246</v>
      </c>
      <c r="G13" s="313"/>
      <c r="H13" s="319">
        <v>43040</v>
      </c>
    </row>
    <row r="14" spans="1:8" ht="24.95" customHeight="1">
      <c r="B14" s="312" t="s">
        <v>8730</v>
      </c>
      <c r="C14" s="56" t="s">
        <v>47</v>
      </c>
      <c r="D14" s="56">
        <v>114.67</v>
      </c>
      <c r="E14" s="314" t="s">
        <v>9251</v>
      </c>
      <c r="F14" s="313" t="s">
        <v>9263</v>
      </c>
      <c r="G14" s="313"/>
      <c r="H14" s="319">
        <v>43040</v>
      </c>
    </row>
    <row r="15" spans="1:8" ht="24.95" customHeight="1">
      <c r="B15" s="312" t="s">
        <v>8755</v>
      </c>
      <c r="C15" s="56" t="s">
        <v>47</v>
      </c>
      <c r="D15" s="56">
        <v>70</v>
      </c>
      <c r="E15" s="314" t="s">
        <v>9252</v>
      </c>
      <c r="F15" s="311" t="s">
        <v>9253</v>
      </c>
      <c r="G15" s="313"/>
      <c r="H15" s="319">
        <v>43040</v>
      </c>
    </row>
    <row r="16" spans="1:8" ht="24.95" customHeight="1">
      <c r="B16" s="312" t="s">
        <v>8754</v>
      </c>
      <c r="C16" s="56" t="s">
        <v>47</v>
      </c>
      <c r="D16" s="56">
        <v>75</v>
      </c>
      <c r="E16" s="314" t="s">
        <v>9252</v>
      </c>
      <c r="F16" s="311" t="s">
        <v>9253</v>
      </c>
      <c r="G16" s="313"/>
      <c r="H16" s="319">
        <v>43040</v>
      </c>
    </row>
    <row r="17" spans="2:8" ht="24.95" customHeight="1">
      <c r="B17" s="312" t="s">
        <v>8696</v>
      </c>
      <c r="C17" s="56" t="s">
        <v>8473</v>
      </c>
      <c r="D17" s="56">
        <v>12</v>
      </c>
      <c r="E17" s="314" t="s">
        <v>9256</v>
      </c>
      <c r="F17" s="313" t="s">
        <v>9264</v>
      </c>
      <c r="G17" s="313"/>
      <c r="H17" s="319">
        <v>43040</v>
      </c>
    </row>
    <row r="18" spans="2:8" s="109" customFormat="1" ht="24.95" customHeight="1">
      <c r="B18" s="312" t="s">
        <v>8686</v>
      </c>
      <c r="C18" s="56" t="s">
        <v>8473</v>
      </c>
      <c r="D18" s="56">
        <f>22*1.5</f>
        <v>33</v>
      </c>
      <c r="E18" s="315" t="s">
        <v>9254</v>
      </c>
      <c r="F18" s="315" t="s">
        <v>9255</v>
      </c>
      <c r="G18" s="68"/>
      <c r="H18" s="319">
        <v>43040</v>
      </c>
    </row>
    <row r="19" spans="2:8" ht="24.95" customHeight="1">
      <c r="B19" s="312" t="s">
        <v>8695</v>
      </c>
      <c r="C19" s="56" t="s">
        <v>8473</v>
      </c>
      <c r="D19" s="56">
        <v>90</v>
      </c>
      <c r="E19" s="314" t="s">
        <v>9251</v>
      </c>
      <c r="F19" s="313" t="s">
        <v>9263</v>
      </c>
      <c r="G19" s="313"/>
      <c r="H19" s="319">
        <v>43040</v>
      </c>
    </row>
    <row r="20" spans="2:8" ht="24.95" customHeight="1">
      <c r="B20" s="312" t="s">
        <v>8717</v>
      </c>
      <c r="C20" s="56" t="s">
        <v>8718</v>
      </c>
      <c r="D20" s="56">
        <v>2500</v>
      </c>
      <c r="E20" s="314" t="s">
        <v>9257</v>
      </c>
      <c r="F20" s="311" t="s">
        <v>9258</v>
      </c>
      <c r="G20" s="313"/>
      <c r="H20" s="319">
        <v>43040</v>
      </c>
    </row>
    <row r="21" spans="2:8" ht="24.95" customHeight="1">
      <c r="B21" s="312" t="s">
        <v>8738</v>
      </c>
      <c r="C21" s="56" t="s">
        <v>8718</v>
      </c>
      <c r="D21" s="56">
        <v>280</v>
      </c>
      <c r="E21" s="314" t="s">
        <v>9259</v>
      </c>
      <c r="F21" s="311" t="s">
        <v>9260</v>
      </c>
      <c r="G21" s="313"/>
      <c r="H21" s="319">
        <v>43040</v>
      </c>
    </row>
  </sheetData>
  <mergeCells count="1">
    <mergeCell ref="A6:H6"/>
  </mergeCells>
  <pageMargins left="0.51181102362204722" right="0.51181102362204722" top="0.78740157480314965" bottom="0.78740157480314965" header="0.31496062992125984" footer="0.31496062992125984"/>
  <pageSetup paperSize="9" scale="68" orientation="landscape" r:id="rId1"/>
  <rowBreaks count="1" manualBreakCount="1">
    <brk id="36"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4"/>
  <sheetViews>
    <sheetView view="pageBreakPreview" zoomScale="60" zoomScaleNormal="78" workbookViewId="0">
      <pane ySplit="6" topLeftCell="A46" activePane="bottomLeft" state="frozen"/>
      <selection pane="bottomLeft" activeCell="K19" sqref="K19"/>
    </sheetView>
  </sheetViews>
  <sheetFormatPr defaultRowHeight="24.95" customHeight="1"/>
  <cols>
    <col min="1" max="1" width="14.140625" style="177" bestFit="1" customWidth="1"/>
    <col min="2" max="2" width="16.140625" style="177" customWidth="1"/>
    <col min="3" max="3" width="100.7109375" style="196" customWidth="1"/>
    <col min="4" max="4" width="9.140625" style="197"/>
    <col min="5" max="5" width="9.7109375" style="197" bestFit="1" customWidth="1"/>
    <col min="6" max="6" width="9.140625" style="177"/>
    <col min="7" max="7" width="13.7109375" style="177" customWidth="1"/>
    <col min="8" max="8" width="10.7109375" style="177" bestFit="1" customWidth="1"/>
    <col min="9" max="10" width="9.140625" style="177"/>
    <col min="11" max="11" width="50.7109375" style="177" customWidth="1"/>
    <col min="12" max="12" width="9.140625" style="177" customWidth="1"/>
    <col min="13" max="16384" width="9.140625" style="177"/>
  </cols>
  <sheetData>
    <row r="2" spans="1:13" ht="24.95" customHeight="1">
      <c r="B2" s="328" t="s">
        <v>9271</v>
      </c>
    </row>
    <row r="3" spans="1:13" ht="24.95" customHeight="1">
      <c r="B3" s="328" t="s">
        <v>9272</v>
      </c>
    </row>
    <row r="5" spans="1:13" ht="24.95" customHeight="1">
      <c r="A5" s="427" t="s">
        <v>8970</v>
      </c>
      <c r="B5" s="427"/>
      <c r="C5" s="427"/>
      <c r="D5" s="427"/>
      <c r="E5" s="427"/>
      <c r="F5" s="427"/>
      <c r="G5" s="427"/>
    </row>
    <row r="6" spans="1:13" ht="24.95" customHeight="1">
      <c r="A6" s="178" t="s">
        <v>8544</v>
      </c>
      <c r="B6" s="178" t="s">
        <v>8474</v>
      </c>
      <c r="C6" s="178" t="s">
        <v>8543</v>
      </c>
      <c r="D6" s="178" t="s">
        <v>8473</v>
      </c>
      <c r="E6" s="178" t="s">
        <v>8956</v>
      </c>
      <c r="F6" s="178" t="s">
        <v>8944</v>
      </c>
      <c r="G6" s="178" t="s">
        <v>8958</v>
      </c>
      <c r="M6" s="177" t="s">
        <v>8549</v>
      </c>
    </row>
    <row r="7" spans="1:13" ht="9.9499999999999993" customHeight="1">
      <c r="A7" s="179"/>
      <c r="B7" s="180"/>
      <c r="C7" s="181"/>
      <c r="D7" s="182"/>
      <c r="E7" s="180"/>
      <c r="F7" s="180"/>
      <c r="G7" s="180"/>
    </row>
    <row r="8" spans="1:13" ht="24.95" customHeight="1">
      <c r="A8" s="192" t="s">
        <v>8745</v>
      </c>
      <c r="B8" s="198" t="s">
        <v>9017</v>
      </c>
      <c r="C8" s="193" t="s">
        <v>8661</v>
      </c>
      <c r="D8" s="194" t="s">
        <v>1</v>
      </c>
      <c r="E8" s="195"/>
      <c r="F8" s="194"/>
      <c r="G8" s="192">
        <f>SUM(G9:G13)</f>
        <v>77.830000000000013</v>
      </c>
    </row>
    <row r="9" spans="1:13" ht="24.95" customHeight="1">
      <c r="A9" s="187" t="s">
        <v>8710</v>
      </c>
      <c r="B9" s="188">
        <v>2696</v>
      </c>
      <c r="C9" s="189" t="s">
        <v>8963</v>
      </c>
      <c r="D9" s="190" t="s">
        <v>143</v>
      </c>
      <c r="E9" s="190">
        <v>17.04</v>
      </c>
      <c r="F9" s="190">
        <v>0.45</v>
      </c>
      <c r="G9" s="187">
        <f>ROUND(E9*F9,2)</f>
        <v>7.67</v>
      </c>
    </row>
    <row r="10" spans="1:13" ht="24.95" customHeight="1">
      <c r="A10" s="187" t="s">
        <v>8710</v>
      </c>
      <c r="B10" s="188">
        <v>246</v>
      </c>
      <c r="C10" s="189" t="s">
        <v>8948</v>
      </c>
      <c r="D10" s="190" t="s">
        <v>143</v>
      </c>
      <c r="E10" s="190">
        <v>12.8</v>
      </c>
      <c r="F10" s="190">
        <v>0.45</v>
      </c>
      <c r="G10" s="187">
        <f>ROUND(E10*F10,2)</f>
        <v>5.76</v>
      </c>
    </row>
    <row r="11" spans="1:13" ht="24.95" customHeight="1">
      <c r="A11" s="187" t="s">
        <v>8710</v>
      </c>
      <c r="B11" s="188">
        <v>39749</v>
      </c>
      <c r="C11" s="189" t="s">
        <v>9070</v>
      </c>
      <c r="D11" s="190" t="s">
        <v>1</v>
      </c>
      <c r="E11" s="190" t="s">
        <v>9071</v>
      </c>
      <c r="F11" s="190">
        <v>1.6</v>
      </c>
      <c r="G11" s="187">
        <f>ROUND(E11*F11,2)</f>
        <v>64.34</v>
      </c>
    </row>
    <row r="12" spans="1:13" ht="24.95" customHeight="1">
      <c r="A12" s="187" t="s">
        <v>8710</v>
      </c>
      <c r="B12" s="188">
        <v>13388</v>
      </c>
      <c r="C12" s="189" t="s">
        <v>8967</v>
      </c>
      <c r="D12" s="190" t="s">
        <v>36</v>
      </c>
      <c r="E12" s="190">
        <v>104.48</v>
      </c>
      <c r="F12" s="190">
        <v>5.0000000000000001E-4</v>
      </c>
      <c r="G12" s="187">
        <f>ROUND(E12*F12,2)</f>
        <v>0.05</v>
      </c>
    </row>
    <row r="13" spans="1:13" ht="24.95" customHeight="1">
      <c r="A13" s="187" t="s">
        <v>8710</v>
      </c>
      <c r="B13" s="188">
        <v>39867</v>
      </c>
      <c r="C13" s="189" t="s">
        <v>8965</v>
      </c>
      <c r="D13" s="190" t="s">
        <v>8966</v>
      </c>
      <c r="E13" s="190">
        <v>21.87</v>
      </c>
      <c r="F13" s="190">
        <v>5.9999999999999995E-4</v>
      </c>
      <c r="G13" s="187">
        <f>ROUND(E13*F13,2)</f>
        <v>0.01</v>
      </c>
    </row>
    <row r="14" spans="1:13" ht="9.9499999999999993" customHeight="1">
      <c r="A14" s="179"/>
      <c r="B14" s="180"/>
      <c r="C14" s="181"/>
      <c r="D14" s="182"/>
      <c r="E14" s="180"/>
      <c r="F14" s="180"/>
      <c r="G14" s="180"/>
    </row>
    <row r="15" spans="1:13" ht="24.95" customHeight="1">
      <c r="A15" s="192" t="s">
        <v>8745</v>
      </c>
      <c r="B15" s="198" t="s">
        <v>9018</v>
      </c>
      <c r="C15" s="193" t="s">
        <v>8703</v>
      </c>
      <c r="D15" s="194" t="s">
        <v>1</v>
      </c>
      <c r="E15" s="195"/>
      <c r="F15" s="194"/>
      <c r="G15" s="192">
        <f>SUM(G16:G20)</f>
        <v>112.48</v>
      </c>
    </row>
    <row r="16" spans="1:13" ht="24.95" customHeight="1">
      <c r="A16" s="187" t="s">
        <v>8710</v>
      </c>
      <c r="B16" s="188">
        <v>2696</v>
      </c>
      <c r="C16" s="189" t="s">
        <v>8963</v>
      </c>
      <c r="D16" s="190" t="s">
        <v>143</v>
      </c>
      <c r="E16" s="190">
        <v>17.04</v>
      </c>
      <c r="F16" s="190">
        <v>0.51</v>
      </c>
      <c r="G16" s="187">
        <f>ROUND(E16*F16,2)</f>
        <v>8.69</v>
      </c>
    </row>
    <row r="17" spans="1:7" ht="24.95" customHeight="1">
      <c r="A17" s="187" t="s">
        <v>8710</v>
      </c>
      <c r="B17" s="188">
        <v>246</v>
      </c>
      <c r="C17" s="189" t="s">
        <v>8948</v>
      </c>
      <c r="D17" s="190" t="s">
        <v>143</v>
      </c>
      <c r="E17" s="190">
        <v>12.8</v>
      </c>
      <c r="F17" s="190">
        <v>0.51</v>
      </c>
      <c r="G17" s="187">
        <f>ROUND(E17*F17,2)</f>
        <v>6.53</v>
      </c>
    </row>
    <row r="18" spans="1:7" ht="24.95" customHeight="1">
      <c r="A18" s="187" t="s">
        <v>8710</v>
      </c>
      <c r="B18" s="188">
        <v>39750</v>
      </c>
      <c r="C18" s="189" t="s">
        <v>9072</v>
      </c>
      <c r="D18" s="190" t="s">
        <v>1</v>
      </c>
      <c r="E18" s="190" t="s">
        <v>9073</v>
      </c>
      <c r="F18" s="190">
        <v>1.6</v>
      </c>
      <c r="G18" s="187">
        <f>ROUND(E18*F18,2)</f>
        <v>97.18</v>
      </c>
    </row>
    <row r="19" spans="1:7" ht="24.95" customHeight="1">
      <c r="A19" s="187" t="s">
        <v>8710</v>
      </c>
      <c r="B19" s="188">
        <v>13388</v>
      </c>
      <c r="C19" s="189" t="s">
        <v>8967</v>
      </c>
      <c r="D19" s="190" t="s">
        <v>36</v>
      </c>
      <c r="E19" s="190">
        <v>104.48</v>
      </c>
      <c r="F19" s="191">
        <v>5.9999999999999995E-4</v>
      </c>
      <c r="G19" s="187">
        <f>ROUND(E19*F19,2)</f>
        <v>0.06</v>
      </c>
    </row>
    <row r="20" spans="1:7" ht="24.95" customHeight="1">
      <c r="A20" s="187" t="s">
        <v>8710</v>
      </c>
      <c r="B20" s="188">
        <v>39867</v>
      </c>
      <c r="C20" s="189" t="s">
        <v>8965</v>
      </c>
      <c r="D20" s="190" t="s">
        <v>8966</v>
      </c>
      <c r="E20" s="190">
        <v>21.87</v>
      </c>
      <c r="F20" s="191">
        <v>8.0000000000000004E-4</v>
      </c>
      <c r="G20" s="187">
        <f>ROUND(E20*F20,2)</f>
        <v>0.02</v>
      </c>
    </row>
    <row r="21" spans="1:7" ht="9.9499999999999993" customHeight="1">
      <c r="A21" s="179"/>
      <c r="B21" s="180"/>
      <c r="C21" s="181"/>
      <c r="D21" s="182"/>
      <c r="E21" s="180"/>
      <c r="F21" s="180"/>
      <c r="G21" s="180"/>
    </row>
    <row r="22" spans="1:7" ht="24.95" customHeight="1">
      <c r="A22" s="192" t="s">
        <v>8745</v>
      </c>
      <c r="B22" s="198" t="s">
        <v>9040</v>
      </c>
      <c r="C22" s="193" t="s">
        <v>9027</v>
      </c>
      <c r="D22" s="194" t="s">
        <v>8473</v>
      </c>
      <c r="E22" s="195"/>
      <c r="F22" s="194"/>
      <c r="G22" s="192">
        <f>SUM(G23:G26)</f>
        <v>300.39999999999998</v>
      </c>
    </row>
    <row r="23" spans="1:7" ht="24.95" customHeight="1">
      <c r="A23" s="187" t="s">
        <v>8710</v>
      </c>
      <c r="B23" s="188">
        <v>1214</v>
      </c>
      <c r="C23" s="189" t="s">
        <v>9076</v>
      </c>
      <c r="D23" s="190" t="s">
        <v>143</v>
      </c>
      <c r="E23" s="190" t="s">
        <v>9077</v>
      </c>
      <c r="F23" s="190">
        <v>1.5</v>
      </c>
      <c r="G23" s="187">
        <f>ROUND(E23*F23,2)</f>
        <v>21.8</v>
      </c>
    </row>
    <row r="24" spans="1:7" ht="24.95" customHeight="1">
      <c r="A24" s="187" t="s">
        <v>8710</v>
      </c>
      <c r="B24" s="188">
        <v>6117</v>
      </c>
      <c r="C24" s="189" t="s">
        <v>9074</v>
      </c>
      <c r="D24" s="190" t="s">
        <v>143</v>
      </c>
      <c r="E24" s="190" t="s">
        <v>9075</v>
      </c>
      <c r="F24" s="190">
        <v>1.5</v>
      </c>
      <c r="G24" s="187">
        <f>ROUND(E24*F24,2)</f>
        <v>16.62</v>
      </c>
    </row>
    <row r="25" spans="1:7" ht="24.95" customHeight="1">
      <c r="A25" s="187" t="s">
        <v>8710</v>
      </c>
      <c r="B25" s="188">
        <v>2429</v>
      </c>
      <c r="C25" s="189" t="s">
        <v>9078</v>
      </c>
      <c r="D25" s="190" t="s">
        <v>13</v>
      </c>
      <c r="E25" s="190" t="s">
        <v>9079</v>
      </c>
      <c r="F25" s="190">
        <v>3</v>
      </c>
      <c r="G25" s="187">
        <f>ROUND(E25*F25,2)</f>
        <v>225.84</v>
      </c>
    </row>
    <row r="26" spans="1:7" ht="24.95" customHeight="1">
      <c r="A26" s="187" t="s">
        <v>8710</v>
      </c>
      <c r="B26" s="188">
        <v>11519</v>
      </c>
      <c r="C26" s="189" t="s">
        <v>9080</v>
      </c>
      <c r="D26" s="190" t="s">
        <v>8718</v>
      </c>
      <c r="E26" s="190" t="s">
        <v>9081</v>
      </c>
      <c r="F26" s="190">
        <v>1</v>
      </c>
      <c r="G26" s="187">
        <f>ROUND(E26*F26,2)</f>
        <v>36.14</v>
      </c>
    </row>
    <row r="27" spans="1:7" ht="9.9499999999999993" customHeight="1">
      <c r="A27" s="179"/>
      <c r="B27" s="180"/>
      <c r="C27" s="181"/>
      <c r="D27" s="182"/>
      <c r="E27" s="180"/>
      <c r="F27" s="180"/>
      <c r="G27" s="180"/>
    </row>
    <row r="28" spans="1:7" ht="24.95" customHeight="1">
      <c r="A28" s="192" t="s">
        <v>9024</v>
      </c>
      <c r="B28" s="198" t="s">
        <v>9029</v>
      </c>
      <c r="C28" s="193" t="s">
        <v>9082</v>
      </c>
      <c r="D28" s="194" t="s">
        <v>8691</v>
      </c>
      <c r="E28" s="195"/>
      <c r="F28" s="194"/>
      <c r="G28" s="192">
        <f>SUM(G29:G31)</f>
        <v>147.02000000000001</v>
      </c>
    </row>
    <row r="29" spans="1:7" ht="24.95" customHeight="1">
      <c r="A29" s="187" t="s">
        <v>8710</v>
      </c>
      <c r="B29" s="188">
        <v>2436</v>
      </c>
      <c r="C29" s="189" t="s">
        <v>8945</v>
      </c>
      <c r="D29" s="190" t="s">
        <v>143</v>
      </c>
      <c r="E29" s="190" t="s">
        <v>9067</v>
      </c>
      <c r="F29" s="190">
        <v>1.1000000000000001</v>
      </c>
      <c r="G29" s="187">
        <f>ROUND(E29*F29,2)</f>
        <v>18.41</v>
      </c>
    </row>
    <row r="30" spans="1:7" ht="24.95" customHeight="1">
      <c r="A30" s="187" t="s">
        <v>8710</v>
      </c>
      <c r="B30" s="188">
        <v>247</v>
      </c>
      <c r="C30" s="189" t="s">
        <v>9051</v>
      </c>
      <c r="D30" s="190" t="s">
        <v>143</v>
      </c>
      <c r="E30" s="190" t="s">
        <v>9066</v>
      </c>
      <c r="F30" s="190">
        <v>1.1000000000000001</v>
      </c>
      <c r="G30" s="187">
        <f>ROUND(E30*F30,2)</f>
        <v>13.83</v>
      </c>
    </row>
    <row r="31" spans="1:7" ht="24.95" customHeight="1">
      <c r="A31" s="187" t="s">
        <v>9024</v>
      </c>
      <c r="B31" s="188" t="s">
        <v>9083</v>
      </c>
      <c r="C31" s="189" t="s">
        <v>9082</v>
      </c>
      <c r="D31" s="190" t="s">
        <v>13</v>
      </c>
      <c r="E31" s="190">
        <v>114.78</v>
      </c>
      <c r="F31" s="190">
        <v>1</v>
      </c>
      <c r="G31" s="187">
        <f>ROUND(E31*F31,2)</f>
        <v>114.78</v>
      </c>
    </row>
    <row r="32" spans="1:7" ht="9.9499999999999993" customHeight="1">
      <c r="A32" s="179"/>
      <c r="B32" s="180"/>
      <c r="C32" s="181"/>
      <c r="D32" s="182"/>
      <c r="E32" s="180"/>
      <c r="F32" s="180"/>
      <c r="G32" s="180"/>
    </row>
    <row r="33" spans="1:7" ht="24.95" customHeight="1">
      <c r="A33" s="192" t="s">
        <v>8745</v>
      </c>
      <c r="B33" s="198" t="s">
        <v>9031</v>
      </c>
      <c r="C33" s="193" t="s">
        <v>8684</v>
      </c>
      <c r="D33" s="194" t="s">
        <v>13</v>
      </c>
      <c r="E33" s="195"/>
      <c r="F33" s="194"/>
      <c r="G33" s="192">
        <f>SUM(G34:G37)</f>
        <v>333.43</v>
      </c>
    </row>
    <row r="34" spans="1:7" ht="24.95" customHeight="1">
      <c r="A34" s="187" t="s">
        <v>8710</v>
      </c>
      <c r="B34" s="188">
        <v>2696</v>
      </c>
      <c r="C34" s="189" t="s">
        <v>8963</v>
      </c>
      <c r="D34" s="190" t="s">
        <v>143</v>
      </c>
      <c r="E34" s="190">
        <v>17.04</v>
      </c>
      <c r="F34" s="190">
        <v>0.3</v>
      </c>
      <c r="G34" s="187">
        <f>ROUND(E34*F34,2)</f>
        <v>5.1100000000000003</v>
      </c>
    </row>
    <row r="35" spans="1:7" ht="24.95" customHeight="1">
      <c r="A35" s="187" t="s">
        <v>8710</v>
      </c>
      <c r="B35" s="188">
        <v>246</v>
      </c>
      <c r="C35" s="189" t="s">
        <v>8948</v>
      </c>
      <c r="D35" s="190" t="s">
        <v>143</v>
      </c>
      <c r="E35" s="190">
        <v>12.8</v>
      </c>
      <c r="F35" s="190">
        <v>0.5</v>
      </c>
      <c r="G35" s="187">
        <f>ROUND(E35*F35,2)</f>
        <v>6.4</v>
      </c>
    </row>
    <row r="36" spans="1:7" ht="24.95" customHeight="1">
      <c r="A36" s="187" t="s">
        <v>8745</v>
      </c>
      <c r="B36" s="188" t="s">
        <v>9056</v>
      </c>
      <c r="C36" s="189" t="s">
        <v>9053</v>
      </c>
      <c r="D36" s="190" t="s">
        <v>13</v>
      </c>
      <c r="E36" s="190">
        <v>321.88</v>
      </c>
      <c r="F36" s="190">
        <v>1</v>
      </c>
      <c r="G36" s="187">
        <f>ROUND(E36*F36,2)</f>
        <v>321.88</v>
      </c>
    </row>
    <row r="37" spans="1:7" ht="24.95" customHeight="1">
      <c r="A37" s="187" t="s">
        <v>8745</v>
      </c>
      <c r="B37" s="188" t="s">
        <v>9055</v>
      </c>
      <c r="C37" s="189" t="s">
        <v>9054</v>
      </c>
      <c r="D37" s="190" t="s">
        <v>1</v>
      </c>
      <c r="E37" s="190">
        <v>0.15</v>
      </c>
      <c r="F37" s="190">
        <v>0.28000000000000003</v>
      </c>
      <c r="G37" s="187">
        <f>ROUND(E37*F37,2)</f>
        <v>0.04</v>
      </c>
    </row>
    <row r="38" spans="1:7" ht="9.9499999999999993" customHeight="1">
      <c r="A38" s="179"/>
      <c r="B38" s="180"/>
      <c r="C38" s="181"/>
      <c r="D38" s="182"/>
      <c r="E38" s="180"/>
      <c r="F38" s="180"/>
      <c r="G38" s="180"/>
    </row>
    <row r="39" spans="1:7" ht="24.95" customHeight="1">
      <c r="A39" s="192" t="s">
        <v>8745</v>
      </c>
      <c r="B39" s="198" t="s">
        <v>9032</v>
      </c>
      <c r="C39" s="193" t="s">
        <v>8693</v>
      </c>
      <c r="D39" s="194" t="s">
        <v>8691</v>
      </c>
      <c r="E39" s="195"/>
      <c r="F39" s="194"/>
      <c r="G39" s="192">
        <f>SUM(G40:G41)</f>
        <v>17.690000000000001</v>
      </c>
    </row>
    <row r="40" spans="1:7" ht="24.95" customHeight="1">
      <c r="A40" s="187" t="s">
        <v>8710</v>
      </c>
      <c r="B40" s="188">
        <v>246</v>
      </c>
      <c r="C40" s="189" t="s">
        <v>8948</v>
      </c>
      <c r="D40" s="190" t="s">
        <v>143</v>
      </c>
      <c r="E40" s="190">
        <v>12.8</v>
      </c>
      <c r="F40" s="190">
        <v>0.17</v>
      </c>
      <c r="G40" s="187">
        <f>ROUND(E40*F40,2)</f>
        <v>2.1800000000000002</v>
      </c>
    </row>
    <row r="41" spans="1:7" ht="23.25" customHeight="1">
      <c r="A41" s="187" t="s">
        <v>8710</v>
      </c>
      <c r="B41" s="188">
        <v>36801</v>
      </c>
      <c r="C41" s="189" t="s">
        <v>9068</v>
      </c>
      <c r="D41" s="190" t="s">
        <v>13</v>
      </c>
      <c r="E41" s="190" t="s">
        <v>9069</v>
      </c>
      <c r="F41" s="190">
        <v>1</v>
      </c>
      <c r="G41" s="187">
        <f>ROUND(E41*F41,2)</f>
        <v>15.51</v>
      </c>
    </row>
    <row r="42" spans="1:7" ht="9.9499999999999993" customHeight="1">
      <c r="A42" s="179"/>
      <c r="B42" s="180"/>
      <c r="C42" s="181"/>
      <c r="D42" s="182"/>
      <c r="E42" s="180"/>
      <c r="F42" s="180"/>
      <c r="G42" s="180"/>
    </row>
    <row r="43" spans="1:7" ht="24.95" customHeight="1">
      <c r="A43" s="192" t="s">
        <v>8745</v>
      </c>
      <c r="B43" s="198" t="s">
        <v>9036</v>
      </c>
      <c r="C43" s="193" t="s">
        <v>9057</v>
      </c>
      <c r="D43" s="194" t="s">
        <v>8473</v>
      </c>
      <c r="E43" s="195"/>
      <c r="F43" s="194"/>
      <c r="G43" s="192">
        <f>G44</f>
        <v>340.88</v>
      </c>
    </row>
    <row r="44" spans="1:7" ht="24.95" customHeight="1">
      <c r="A44" s="187" t="s">
        <v>8745</v>
      </c>
      <c r="B44" s="188" t="s">
        <v>9059</v>
      </c>
      <c r="C44" s="189" t="s">
        <v>9058</v>
      </c>
      <c r="D44" s="190" t="s">
        <v>13</v>
      </c>
      <c r="E44" s="190">
        <v>340.88</v>
      </c>
      <c r="F44" s="190">
        <v>1</v>
      </c>
      <c r="G44" s="187">
        <f>ROUND(E44*F44,2)</f>
        <v>340.88</v>
      </c>
    </row>
    <row r="45" spans="1:7" ht="9.9499999999999993" customHeight="1">
      <c r="A45" s="179"/>
      <c r="B45" s="180"/>
      <c r="C45" s="181"/>
      <c r="D45" s="182"/>
      <c r="E45" s="180"/>
      <c r="F45" s="180"/>
      <c r="G45" s="180"/>
    </row>
    <row r="46" spans="1:7" ht="24.95" customHeight="1">
      <c r="A46" s="183" t="s">
        <v>8745</v>
      </c>
      <c r="B46" s="183" t="s">
        <v>8744</v>
      </c>
      <c r="C46" s="184" t="s">
        <v>8750</v>
      </c>
      <c r="D46" s="185" t="s">
        <v>13</v>
      </c>
      <c r="E46" s="186"/>
      <c r="F46" s="185"/>
      <c r="G46" s="183">
        <f>SUM(G47:G60)</f>
        <v>3649.74</v>
      </c>
    </row>
    <row r="47" spans="1:7" ht="24.95" customHeight="1">
      <c r="A47" s="187" t="s">
        <v>8710</v>
      </c>
      <c r="B47" s="188">
        <v>2436</v>
      </c>
      <c r="C47" s="189" t="s">
        <v>8945</v>
      </c>
      <c r="D47" s="190" t="s">
        <v>143</v>
      </c>
      <c r="E47" s="190">
        <v>16.739999999999998</v>
      </c>
      <c r="F47" s="190">
        <v>2</v>
      </c>
      <c r="G47" s="187">
        <f t="shared" ref="G47:G60" si="0">ROUND(E47*F47,2)</f>
        <v>33.479999999999997</v>
      </c>
    </row>
    <row r="48" spans="1:7" ht="24.95" customHeight="1">
      <c r="A48" s="187" t="s">
        <v>8710</v>
      </c>
      <c r="B48" s="188">
        <v>247</v>
      </c>
      <c r="C48" s="189" t="s">
        <v>8946</v>
      </c>
      <c r="D48" s="190" t="s">
        <v>143</v>
      </c>
      <c r="E48" s="190">
        <v>12.57</v>
      </c>
      <c r="F48" s="190">
        <v>2</v>
      </c>
      <c r="G48" s="187">
        <f t="shared" si="0"/>
        <v>25.14</v>
      </c>
    </row>
    <row r="49" spans="1:7" ht="24.95" customHeight="1">
      <c r="A49" s="187" t="s">
        <v>8710</v>
      </c>
      <c r="B49" s="188">
        <v>2438</v>
      </c>
      <c r="C49" s="189" t="s">
        <v>8947</v>
      </c>
      <c r="D49" s="190" t="s">
        <v>143</v>
      </c>
      <c r="E49" s="190">
        <v>25.67</v>
      </c>
      <c r="F49" s="190">
        <v>2.5</v>
      </c>
      <c r="G49" s="187">
        <f t="shared" si="0"/>
        <v>64.180000000000007</v>
      </c>
    </row>
    <row r="50" spans="1:7" ht="24.95" customHeight="1">
      <c r="A50" s="187" t="s">
        <v>8710</v>
      </c>
      <c r="B50" s="188">
        <v>2696</v>
      </c>
      <c r="C50" s="189" t="s">
        <v>8963</v>
      </c>
      <c r="D50" s="190" t="s">
        <v>143</v>
      </c>
      <c r="E50" s="190">
        <v>17.04</v>
      </c>
      <c r="F50" s="190">
        <v>2.88</v>
      </c>
      <c r="G50" s="187">
        <f t="shared" si="0"/>
        <v>49.08</v>
      </c>
    </row>
    <row r="51" spans="1:7" ht="24.95" customHeight="1">
      <c r="A51" s="187" t="s">
        <v>8710</v>
      </c>
      <c r="B51" s="188">
        <v>246</v>
      </c>
      <c r="C51" s="189" t="s">
        <v>8948</v>
      </c>
      <c r="D51" s="190" t="s">
        <v>143</v>
      </c>
      <c r="E51" s="190">
        <v>12.8</v>
      </c>
      <c r="F51" s="190">
        <v>2.88</v>
      </c>
      <c r="G51" s="187">
        <f t="shared" si="0"/>
        <v>36.86</v>
      </c>
    </row>
    <row r="52" spans="1:7" ht="24.95" customHeight="1">
      <c r="A52" s="187" t="s">
        <v>8710</v>
      </c>
      <c r="B52" s="188">
        <v>39554</v>
      </c>
      <c r="C52" s="189" t="s">
        <v>8964</v>
      </c>
      <c r="D52" s="190" t="s">
        <v>8718</v>
      </c>
      <c r="E52" s="190">
        <v>2736.62</v>
      </c>
      <c r="F52" s="190">
        <v>1.2</v>
      </c>
      <c r="G52" s="187">
        <f t="shared" si="0"/>
        <v>3283.94</v>
      </c>
    </row>
    <row r="53" spans="1:7" ht="24.95" customHeight="1">
      <c r="A53" s="187" t="s">
        <v>8710</v>
      </c>
      <c r="B53" s="188">
        <v>39664</v>
      </c>
      <c r="C53" s="189" t="s">
        <v>8949</v>
      </c>
      <c r="D53" s="190" t="s">
        <v>1</v>
      </c>
      <c r="E53" s="190">
        <v>12.25</v>
      </c>
      <c r="F53" s="190">
        <v>3.3</v>
      </c>
      <c r="G53" s="187">
        <f t="shared" si="0"/>
        <v>40.43</v>
      </c>
    </row>
    <row r="54" spans="1:7" ht="24.95" customHeight="1">
      <c r="A54" s="187" t="s">
        <v>8710</v>
      </c>
      <c r="B54" s="188">
        <v>39665</v>
      </c>
      <c r="C54" s="189" t="s">
        <v>8950</v>
      </c>
      <c r="D54" s="190" t="s">
        <v>1</v>
      </c>
      <c r="E54" s="190">
        <v>20.68</v>
      </c>
      <c r="F54" s="190">
        <v>3.3</v>
      </c>
      <c r="G54" s="187">
        <f t="shared" si="0"/>
        <v>68.239999999999995</v>
      </c>
    </row>
    <row r="55" spans="1:7" ht="24.95" customHeight="1">
      <c r="A55" s="187" t="s">
        <v>8745</v>
      </c>
      <c r="B55" s="188" t="s">
        <v>8960</v>
      </c>
      <c r="C55" s="189" t="s">
        <v>8951</v>
      </c>
      <c r="D55" s="190" t="s">
        <v>1</v>
      </c>
      <c r="E55" s="190">
        <v>6.92</v>
      </c>
      <c r="F55" s="190">
        <v>3.06</v>
      </c>
      <c r="G55" s="187">
        <f t="shared" si="0"/>
        <v>21.18</v>
      </c>
    </row>
    <row r="56" spans="1:7" ht="24.95" customHeight="1">
      <c r="A56" s="187" t="s">
        <v>8745</v>
      </c>
      <c r="B56" s="188" t="s">
        <v>8961</v>
      </c>
      <c r="C56" s="189" t="s">
        <v>8952</v>
      </c>
      <c r="D56" s="190" t="s">
        <v>1</v>
      </c>
      <c r="E56" s="190">
        <v>2.5</v>
      </c>
      <c r="F56" s="190">
        <v>3.06</v>
      </c>
      <c r="G56" s="187">
        <f t="shared" si="0"/>
        <v>7.65</v>
      </c>
    </row>
    <row r="57" spans="1:7" ht="24.95" customHeight="1">
      <c r="A57" s="187" t="s">
        <v>8745</v>
      </c>
      <c r="B57" s="188" t="s">
        <v>8962</v>
      </c>
      <c r="C57" s="189" t="s">
        <v>8953</v>
      </c>
      <c r="D57" s="190" t="s">
        <v>1</v>
      </c>
      <c r="E57" s="190">
        <v>3.96</v>
      </c>
      <c r="F57" s="190">
        <v>3.4</v>
      </c>
      <c r="G57" s="187">
        <f t="shared" si="0"/>
        <v>13.46</v>
      </c>
    </row>
    <row r="58" spans="1:7" ht="24.95" customHeight="1">
      <c r="A58" s="187" t="s">
        <v>8710</v>
      </c>
      <c r="B58" s="188">
        <v>13388</v>
      </c>
      <c r="C58" s="189" t="s">
        <v>8967</v>
      </c>
      <c r="D58" s="190" t="s">
        <v>36</v>
      </c>
      <c r="E58" s="190">
        <v>104.48</v>
      </c>
      <c r="F58" s="191">
        <v>1.1999999999999999E-3</v>
      </c>
      <c r="G58" s="187">
        <f t="shared" si="0"/>
        <v>0.13</v>
      </c>
    </row>
    <row r="59" spans="1:7" ht="24.95" customHeight="1">
      <c r="A59" s="187" t="s">
        <v>8710</v>
      </c>
      <c r="B59" s="188">
        <v>39867</v>
      </c>
      <c r="C59" s="189" t="s">
        <v>8965</v>
      </c>
      <c r="D59" s="190" t="s">
        <v>8966</v>
      </c>
      <c r="E59" s="190">
        <v>21.87</v>
      </c>
      <c r="F59" s="191">
        <f>0.0018*4</f>
        <v>7.1999999999999998E-3</v>
      </c>
      <c r="G59" s="187">
        <f t="shared" si="0"/>
        <v>0.16</v>
      </c>
    </row>
    <row r="60" spans="1:7" ht="24.95" customHeight="1">
      <c r="A60" s="187" t="s">
        <v>8710</v>
      </c>
      <c r="B60" s="188">
        <v>39719</v>
      </c>
      <c r="C60" s="189" t="s">
        <v>8968</v>
      </c>
      <c r="D60" s="190" t="s">
        <v>8954</v>
      </c>
      <c r="E60" s="190">
        <v>48.38</v>
      </c>
      <c r="F60" s="190">
        <v>0.12</v>
      </c>
      <c r="G60" s="187">
        <f t="shared" si="0"/>
        <v>5.81</v>
      </c>
    </row>
    <row r="61" spans="1:7" ht="9.9499999999999993" customHeight="1">
      <c r="A61" s="179"/>
      <c r="B61" s="180"/>
      <c r="C61" s="181"/>
      <c r="D61" s="182"/>
      <c r="E61" s="180"/>
      <c r="F61" s="180"/>
      <c r="G61" s="180"/>
    </row>
    <row r="62" spans="1:7" ht="24.95" customHeight="1">
      <c r="A62" s="192" t="s">
        <v>8745</v>
      </c>
      <c r="B62" s="198" t="s">
        <v>9037</v>
      </c>
      <c r="C62" s="193" t="s">
        <v>9060</v>
      </c>
      <c r="D62" s="194" t="s">
        <v>8473</v>
      </c>
      <c r="E62" s="195"/>
      <c r="F62" s="194"/>
      <c r="G62" s="192">
        <f>G63</f>
        <v>10.3</v>
      </c>
    </row>
    <row r="63" spans="1:7" ht="24.95" customHeight="1">
      <c r="A63" s="187" t="s">
        <v>8745</v>
      </c>
      <c r="B63" s="188" t="s">
        <v>9061</v>
      </c>
      <c r="C63" s="189" t="s">
        <v>9060</v>
      </c>
      <c r="D63" s="190" t="s">
        <v>36</v>
      </c>
      <c r="E63" s="190">
        <v>10.3</v>
      </c>
      <c r="F63" s="190">
        <v>1</v>
      </c>
      <c r="G63" s="187">
        <f>ROUND(E63*F63,2)</f>
        <v>10.3</v>
      </c>
    </row>
    <row r="64" spans="1:7" ht="9.9499999999999993" customHeight="1">
      <c r="A64" s="179"/>
      <c r="B64" s="180"/>
      <c r="C64" s="181"/>
      <c r="D64" s="182"/>
      <c r="E64" s="180"/>
      <c r="F64" s="180"/>
      <c r="G64" s="180"/>
    </row>
    <row r="65" spans="1:7" ht="24.95" customHeight="1">
      <c r="A65" s="192" t="s">
        <v>8745</v>
      </c>
      <c r="B65" s="198" t="s">
        <v>9038</v>
      </c>
      <c r="C65" s="193" t="s">
        <v>9062</v>
      </c>
      <c r="D65" s="194" t="s">
        <v>8473</v>
      </c>
      <c r="E65" s="195"/>
      <c r="F65" s="194"/>
      <c r="G65" s="192">
        <f>G66</f>
        <v>9.2799999999999994</v>
      </c>
    </row>
    <row r="66" spans="1:7" ht="24.95" customHeight="1">
      <c r="A66" s="187" t="s">
        <v>8745</v>
      </c>
      <c r="B66" s="188" t="s">
        <v>9063</v>
      </c>
      <c r="C66" s="189" t="s">
        <v>9062</v>
      </c>
      <c r="D66" s="190" t="s">
        <v>36</v>
      </c>
      <c r="E66" s="190">
        <v>9.2799999999999994</v>
      </c>
      <c r="F66" s="190">
        <v>1</v>
      </c>
      <c r="G66" s="187">
        <f>ROUND(E66*F66,2)</f>
        <v>9.2799999999999994</v>
      </c>
    </row>
    <row r="67" spans="1:7" ht="9.9499999999999993" customHeight="1">
      <c r="A67" s="179"/>
      <c r="B67" s="180"/>
      <c r="C67" s="181"/>
      <c r="D67" s="182"/>
      <c r="E67" s="180"/>
      <c r="F67" s="180"/>
      <c r="G67" s="180"/>
    </row>
    <row r="68" spans="1:7" ht="24.95" customHeight="1">
      <c r="A68" s="192" t="s">
        <v>8745</v>
      </c>
      <c r="B68" s="198" t="s">
        <v>9039</v>
      </c>
      <c r="C68" s="193" t="s">
        <v>9064</v>
      </c>
      <c r="D68" s="194" t="s">
        <v>8473</v>
      </c>
      <c r="E68" s="195"/>
      <c r="F68" s="194"/>
      <c r="G68" s="192">
        <f>G69</f>
        <v>2.83</v>
      </c>
    </row>
    <row r="69" spans="1:7" ht="24.95" customHeight="1">
      <c r="A69" s="187" t="s">
        <v>8745</v>
      </c>
      <c r="B69" s="188" t="s">
        <v>9065</v>
      </c>
      <c r="C69" s="189" t="s">
        <v>9064</v>
      </c>
      <c r="D69" s="190" t="s">
        <v>8954</v>
      </c>
      <c r="E69" s="190">
        <v>2.83</v>
      </c>
      <c r="F69" s="190">
        <v>1</v>
      </c>
      <c r="G69" s="187">
        <f>ROUND(E69*F69,2)</f>
        <v>2.83</v>
      </c>
    </row>
    <row r="70" spans="1:7" ht="9.9499999999999993" customHeight="1">
      <c r="A70" s="179"/>
      <c r="B70" s="180"/>
      <c r="C70" s="181"/>
      <c r="D70" s="182"/>
      <c r="E70" s="180"/>
      <c r="F70" s="180"/>
      <c r="G70" s="180"/>
    </row>
    <row r="71" spans="1:7" ht="24.95" customHeight="1">
      <c r="A71" s="192" t="s">
        <v>8745</v>
      </c>
      <c r="B71" s="192" t="s">
        <v>8751</v>
      </c>
      <c r="C71" s="193" t="s">
        <v>8729</v>
      </c>
      <c r="D71" s="194" t="s">
        <v>1</v>
      </c>
      <c r="E71" s="195"/>
      <c r="F71" s="194"/>
      <c r="G71" s="192">
        <f>SUM(G72:G74)</f>
        <v>8.0599999999999987</v>
      </c>
    </row>
    <row r="72" spans="1:7" ht="24.95" customHeight="1">
      <c r="A72" s="187" t="s">
        <v>8710</v>
      </c>
      <c r="B72" s="188">
        <v>247</v>
      </c>
      <c r="C72" s="189" t="s">
        <v>8946</v>
      </c>
      <c r="D72" s="190" t="s">
        <v>143</v>
      </c>
      <c r="E72" s="190">
        <v>12.57</v>
      </c>
      <c r="F72" s="190">
        <v>0.1</v>
      </c>
      <c r="G72" s="187">
        <f>ROUND(E72*F72,2)</f>
        <v>1.26</v>
      </c>
    </row>
    <row r="73" spans="1:7" ht="24.95" customHeight="1">
      <c r="A73" s="187" t="s">
        <v>8745</v>
      </c>
      <c r="B73" s="188" t="s">
        <v>8959</v>
      </c>
      <c r="C73" s="189" t="s">
        <v>8955</v>
      </c>
      <c r="D73" s="190" t="s">
        <v>143</v>
      </c>
      <c r="E73" s="190">
        <v>16.239999999999998</v>
      </c>
      <c r="F73" s="190">
        <v>0.1</v>
      </c>
      <c r="G73" s="187">
        <f>ROUND(E73*F73,2)</f>
        <v>1.62</v>
      </c>
    </row>
    <row r="74" spans="1:7" ht="24.95" customHeight="1">
      <c r="A74" s="187" t="s">
        <v>8710</v>
      </c>
      <c r="B74" s="188">
        <v>25003</v>
      </c>
      <c r="C74" s="189" t="s">
        <v>8969</v>
      </c>
      <c r="D74" s="190" t="s">
        <v>36</v>
      </c>
      <c r="E74" s="190">
        <v>27.16</v>
      </c>
      <c r="F74" s="190">
        <v>0.19059999999999999</v>
      </c>
      <c r="G74" s="187">
        <f>ROUND(E74*F74,2)</f>
        <v>5.18</v>
      </c>
    </row>
  </sheetData>
  <mergeCells count="1">
    <mergeCell ref="A5:G5"/>
  </mergeCells>
  <pageMargins left="0.51181102362204722" right="0.51181102362204722" top="0.78740157480314965" bottom="0.78740157480314965" header="0.31496062992125984" footer="0.31496062992125984"/>
  <pageSetup paperSize="9" scale="8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51"/>
  <sheetViews>
    <sheetView topLeftCell="A1724" workbookViewId="0">
      <selection activeCell="B1883" sqref="B1883"/>
    </sheetView>
  </sheetViews>
  <sheetFormatPr defaultRowHeight="12.75"/>
  <cols>
    <col min="2" max="2" width="31" customWidth="1"/>
  </cols>
  <sheetData>
    <row r="1" spans="1:8" ht="13.5" thickBot="1"/>
    <row r="2" spans="1:8" ht="23.25" thickBot="1">
      <c r="A2" s="16" t="s">
        <v>8474</v>
      </c>
      <c r="B2" s="14" t="s">
        <v>0</v>
      </c>
      <c r="C2" s="17" t="s">
        <v>8473</v>
      </c>
      <c r="D2" s="15" t="s">
        <v>8545</v>
      </c>
    </row>
    <row r="3" spans="1:8">
      <c r="A3" s="1"/>
      <c r="B3" s="2"/>
      <c r="C3" s="2"/>
      <c r="D3" s="3"/>
    </row>
    <row r="4" spans="1:8" ht="22.5">
      <c r="A4" s="7"/>
      <c r="B4" s="6" t="s">
        <v>8475</v>
      </c>
      <c r="C4" s="7"/>
      <c r="D4" s="7"/>
    </row>
    <row r="5" spans="1:8" ht="45">
      <c r="A5" s="4">
        <v>92235</v>
      </c>
      <c r="B5" s="5" t="s">
        <v>46</v>
      </c>
      <c r="C5" s="4" t="s">
        <v>47</v>
      </c>
      <c r="D5" s="4">
        <v>56.42</v>
      </c>
    </row>
    <row r="6" spans="1:8" ht="33.75">
      <c r="A6" s="4" t="s">
        <v>48</v>
      </c>
      <c r="B6" s="5" t="s">
        <v>49</v>
      </c>
      <c r="C6" s="4" t="s">
        <v>47</v>
      </c>
      <c r="D6" s="4">
        <v>54.06</v>
      </c>
    </row>
    <row r="7" spans="1:8" ht="45">
      <c r="A7" s="66">
        <v>93206</v>
      </c>
      <c r="B7" s="5" t="s">
        <v>50</v>
      </c>
      <c r="C7" s="4" t="s">
        <v>47</v>
      </c>
      <c r="D7" s="4" t="s">
        <v>51</v>
      </c>
    </row>
    <row r="8" spans="1:8" ht="56.25">
      <c r="A8" s="66" t="s">
        <v>8646</v>
      </c>
      <c r="B8" s="5" t="s">
        <v>52</v>
      </c>
      <c r="C8" s="4" t="s">
        <v>47</v>
      </c>
      <c r="D8" s="4" t="s">
        <v>53</v>
      </c>
      <c r="H8" s="48" t="s">
        <v>8550</v>
      </c>
    </row>
    <row r="9" spans="1:8" ht="45">
      <c r="A9" s="4" t="s">
        <v>54</v>
      </c>
      <c r="B9" s="5" t="s">
        <v>55</v>
      </c>
      <c r="C9" s="4" t="s">
        <v>47</v>
      </c>
      <c r="D9" s="4" t="s">
        <v>56</v>
      </c>
    </row>
    <row r="10" spans="1:8" ht="33.75">
      <c r="A10" s="4" t="s">
        <v>57</v>
      </c>
      <c r="B10" s="5" t="s">
        <v>58</v>
      </c>
      <c r="C10" s="4" t="s">
        <v>47</v>
      </c>
      <c r="D10" s="4" t="s">
        <v>59</v>
      </c>
    </row>
    <row r="11" spans="1:8" ht="56.25">
      <c r="A11" s="4" t="s">
        <v>60</v>
      </c>
      <c r="B11" s="5" t="s">
        <v>61</v>
      </c>
      <c r="C11" s="4" t="s">
        <v>47</v>
      </c>
      <c r="D11" s="4" t="s">
        <v>62</v>
      </c>
    </row>
    <row r="12" spans="1:8" ht="45">
      <c r="A12" s="4" t="s">
        <v>63</v>
      </c>
      <c r="B12" s="5" t="s">
        <v>64</v>
      </c>
      <c r="C12" s="4" t="s">
        <v>47</v>
      </c>
      <c r="D12" s="4" t="s">
        <v>65</v>
      </c>
    </row>
    <row r="13" spans="1:8" ht="45">
      <c r="A13" s="4">
        <v>93212</v>
      </c>
      <c r="B13" s="5" t="s">
        <v>66</v>
      </c>
      <c r="C13" s="4" t="s">
        <v>47</v>
      </c>
      <c r="D13" s="4" t="s">
        <v>67</v>
      </c>
    </row>
    <row r="14" spans="1:8" ht="45">
      <c r="A14" s="4" t="s">
        <v>68</v>
      </c>
      <c r="B14" s="5" t="s">
        <v>69</v>
      </c>
      <c r="C14" s="4" t="s">
        <v>47</v>
      </c>
      <c r="D14" s="4" t="s">
        <v>70</v>
      </c>
    </row>
    <row r="15" spans="1:8" ht="45">
      <c r="A15" s="4" t="s">
        <v>71</v>
      </c>
      <c r="B15" s="5" t="s">
        <v>72</v>
      </c>
      <c r="C15" s="4" t="s">
        <v>13</v>
      </c>
      <c r="D15" s="4" t="s">
        <v>73</v>
      </c>
    </row>
    <row r="16" spans="1:8" ht="45">
      <c r="A16" s="4" t="s">
        <v>74</v>
      </c>
      <c r="B16" s="5" t="s">
        <v>75</v>
      </c>
      <c r="C16" s="4" t="s">
        <v>13</v>
      </c>
      <c r="D16" s="4" t="s">
        <v>76</v>
      </c>
    </row>
    <row r="17" spans="1:4" ht="45">
      <c r="A17" s="4" t="s">
        <v>77</v>
      </c>
      <c r="B17" s="5" t="s">
        <v>78</v>
      </c>
      <c r="C17" s="4" t="s">
        <v>47</v>
      </c>
      <c r="D17" s="4" t="s">
        <v>79</v>
      </c>
    </row>
    <row r="18" spans="1:4" ht="56.25">
      <c r="A18" s="4" t="s">
        <v>80</v>
      </c>
      <c r="B18" s="5" t="s">
        <v>81</v>
      </c>
      <c r="C18" s="4" t="s">
        <v>47</v>
      </c>
      <c r="D18" s="4" t="s">
        <v>82</v>
      </c>
    </row>
    <row r="19" spans="1:4" ht="45">
      <c r="A19" s="4" t="s">
        <v>83</v>
      </c>
      <c r="B19" s="5" t="s">
        <v>84</v>
      </c>
      <c r="C19" s="4" t="s">
        <v>47</v>
      </c>
      <c r="D19" s="4" t="s">
        <v>85</v>
      </c>
    </row>
    <row r="20" spans="1:4" ht="45">
      <c r="A20" s="4" t="s">
        <v>86</v>
      </c>
      <c r="B20" s="5" t="s">
        <v>87</v>
      </c>
      <c r="C20" s="4" t="s">
        <v>47</v>
      </c>
      <c r="D20" s="4" t="s">
        <v>88</v>
      </c>
    </row>
    <row r="21" spans="1:4" ht="22.5">
      <c r="A21" s="4" t="s">
        <v>89</v>
      </c>
      <c r="B21" s="5" t="s">
        <v>90</v>
      </c>
      <c r="C21" s="4" t="s">
        <v>47</v>
      </c>
      <c r="D21" s="4" t="s">
        <v>91</v>
      </c>
    </row>
    <row r="22" spans="1:4" ht="79.5" thickBot="1">
      <c r="A22" s="8" t="s">
        <v>92</v>
      </c>
      <c r="B22" s="9" t="s">
        <v>93</v>
      </c>
      <c r="C22" s="8" t="s">
        <v>94</v>
      </c>
      <c r="D22" s="8" t="s">
        <v>95</v>
      </c>
    </row>
    <row r="23" spans="1:4" ht="13.5" thickBot="1">
      <c r="A23" s="12"/>
      <c r="B23" s="13" t="s">
        <v>8476</v>
      </c>
      <c r="C23" s="14"/>
      <c r="D23" s="15"/>
    </row>
    <row r="24" spans="1:4" ht="45">
      <c r="A24" s="4" t="s">
        <v>270</v>
      </c>
      <c r="B24" s="5" t="s">
        <v>271</v>
      </c>
      <c r="C24" s="4" t="s">
        <v>47</v>
      </c>
      <c r="D24" s="4" t="s">
        <v>272</v>
      </c>
    </row>
    <row r="25" spans="1:4" ht="56.25">
      <c r="A25" s="4" t="s">
        <v>273</v>
      </c>
      <c r="B25" s="5" t="s">
        <v>274</v>
      </c>
      <c r="C25" s="4" t="s">
        <v>1</v>
      </c>
      <c r="D25" s="4" t="s">
        <v>275</v>
      </c>
    </row>
    <row r="26" spans="1:4" ht="45">
      <c r="A26" s="4" t="s">
        <v>276</v>
      </c>
      <c r="B26" s="5" t="s">
        <v>277</v>
      </c>
      <c r="C26" s="4" t="s">
        <v>1</v>
      </c>
      <c r="D26" s="4" t="s">
        <v>278</v>
      </c>
    </row>
    <row r="27" spans="1:4" ht="56.25">
      <c r="A27" s="4" t="s">
        <v>279</v>
      </c>
      <c r="B27" s="5" t="s">
        <v>280</v>
      </c>
      <c r="C27" s="4" t="s">
        <v>47</v>
      </c>
      <c r="D27" s="4" t="s">
        <v>281</v>
      </c>
    </row>
    <row r="28" spans="1:4" ht="22.5">
      <c r="A28" s="4" t="s">
        <v>282</v>
      </c>
      <c r="B28" s="5" t="s">
        <v>283</v>
      </c>
      <c r="C28" s="4" t="s">
        <v>36</v>
      </c>
      <c r="D28" s="4" t="s">
        <v>284</v>
      </c>
    </row>
    <row r="29" spans="1:4" ht="57" thickBot="1">
      <c r="A29" s="4" t="s">
        <v>285</v>
      </c>
      <c r="B29" s="5" t="s">
        <v>286</v>
      </c>
      <c r="C29" s="4" t="s">
        <v>13</v>
      </c>
      <c r="D29" s="4" t="s">
        <v>287</v>
      </c>
    </row>
    <row r="30" spans="1:4" ht="13.5" thickBot="1">
      <c r="A30" s="12"/>
      <c r="B30" s="13" t="s">
        <v>8477</v>
      </c>
      <c r="C30" s="14"/>
      <c r="D30" s="15"/>
    </row>
    <row r="31" spans="1:4" ht="79.5" thickBot="1">
      <c r="A31" s="4" t="s">
        <v>301</v>
      </c>
      <c r="B31" s="5" t="s">
        <v>302</v>
      </c>
      <c r="C31" s="4" t="s">
        <v>47</v>
      </c>
      <c r="D31" s="4" t="s">
        <v>303</v>
      </c>
    </row>
    <row r="32" spans="1:4" ht="13.5" thickBot="1">
      <c r="A32" s="12"/>
      <c r="B32" s="13" t="s">
        <v>8478</v>
      </c>
      <c r="C32" s="14"/>
      <c r="D32" s="15"/>
    </row>
    <row r="33" spans="1:4" ht="45">
      <c r="A33" s="10" t="s">
        <v>317</v>
      </c>
      <c r="B33" s="11" t="s">
        <v>318</v>
      </c>
      <c r="C33" s="10" t="s">
        <v>13</v>
      </c>
      <c r="D33" s="10" t="s">
        <v>319</v>
      </c>
    </row>
    <row r="34" spans="1:4" ht="45">
      <c r="A34" s="4" t="s">
        <v>320</v>
      </c>
      <c r="B34" s="5" t="s">
        <v>321</v>
      </c>
      <c r="C34" s="4" t="s">
        <v>13</v>
      </c>
      <c r="D34" s="4" t="s">
        <v>322</v>
      </c>
    </row>
    <row r="35" spans="1:4" ht="56.25">
      <c r="A35" s="4" t="s">
        <v>323</v>
      </c>
      <c r="B35" s="5" t="s">
        <v>324</v>
      </c>
      <c r="C35" s="4" t="s">
        <v>13</v>
      </c>
      <c r="D35" s="4" t="s">
        <v>325</v>
      </c>
    </row>
    <row r="36" spans="1:4" ht="22.5">
      <c r="A36" s="4" t="s">
        <v>326</v>
      </c>
      <c r="B36" s="5" t="s">
        <v>327</v>
      </c>
      <c r="C36" s="4" t="s">
        <v>47</v>
      </c>
      <c r="D36" s="4" t="s">
        <v>328</v>
      </c>
    </row>
    <row r="37" spans="1:4" ht="45">
      <c r="A37" s="4" t="s">
        <v>329</v>
      </c>
      <c r="B37" s="5" t="s">
        <v>330</v>
      </c>
      <c r="C37" s="4" t="s">
        <v>13</v>
      </c>
      <c r="D37" s="4" t="s">
        <v>331</v>
      </c>
    </row>
    <row r="38" spans="1:4" ht="45">
      <c r="A38" s="4" t="s">
        <v>332</v>
      </c>
      <c r="B38" s="5" t="s">
        <v>333</v>
      </c>
      <c r="C38" s="4" t="s">
        <v>13</v>
      </c>
      <c r="D38" s="4" t="s">
        <v>334</v>
      </c>
    </row>
    <row r="39" spans="1:4" ht="45">
      <c r="A39" s="4" t="s">
        <v>335</v>
      </c>
      <c r="B39" s="5" t="s">
        <v>336</v>
      </c>
      <c r="C39" s="4" t="s">
        <v>13</v>
      </c>
      <c r="D39" s="4" t="s">
        <v>337</v>
      </c>
    </row>
    <row r="40" spans="1:4" ht="45">
      <c r="A40" s="4" t="s">
        <v>338</v>
      </c>
      <c r="B40" s="5" t="s">
        <v>339</v>
      </c>
      <c r="C40" s="4" t="s">
        <v>13</v>
      </c>
      <c r="D40" s="4" t="s">
        <v>340</v>
      </c>
    </row>
    <row r="41" spans="1:4" ht="56.25">
      <c r="A41" s="4" t="s">
        <v>341</v>
      </c>
      <c r="B41" s="5" t="s">
        <v>342</v>
      </c>
      <c r="C41" s="4" t="s">
        <v>13</v>
      </c>
      <c r="D41" s="4" t="s">
        <v>343</v>
      </c>
    </row>
    <row r="42" spans="1:4" ht="45">
      <c r="A42" s="4" t="s">
        <v>344</v>
      </c>
      <c r="B42" s="5" t="s">
        <v>345</v>
      </c>
      <c r="C42" s="4" t="s">
        <v>13</v>
      </c>
      <c r="D42" s="4" t="s">
        <v>346</v>
      </c>
    </row>
    <row r="43" spans="1:4" ht="56.25">
      <c r="A43" s="4" t="s">
        <v>347</v>
      </c>
      <c r="B43" s="5" t="s">
        <v>348</v>
      </c>
      <c r="C43" s="4" t="s">
        <v>13</v>
      </c>
      <c r="D43" s="4" t="s">
        <v>349</v>
      </c>
    </row>
    <row r="44" spans="1:4" ht="45">
      <c r="A44" s="4" t="s">
        <v>350</v>
      </c>
      <c r="B44" s="5" t="s">
        <v>351</v>
      </c>
      <c r="C44" s="4" t="s">
        <v>13</v>
      </c>
      <c r="D44" s="4" t="s">
        <v>352</v>
      </c>
    </row>
    <row r="45" spans="1:4" ht="56.25">
      <c r="A45" s="4" t="s">
        <v>353</v>
      </c>
      <c r="B45" s="5" t="s">
        <v>354</v>
      </c>
      <c r="C45" s="4" t="s">
        <v>13</v>
      </c>
      <c r="D45" s="4" t="s">
        <v>355</v>
      </c>
    </row>
    <row r="46" spans="1:4" ht="45">
      <c r="A46" s="4" t="s">
        <v>356</v>
      </c>
      <c r="B46" s="5" t="s">
        <v>357</v>
      </c>
      <c r="C46" s="4" t="s">
        <v>13</v>
      </c>
      <c r="D46" s="4" t="s">
        <v>358</v>
      </c>
    </row>
    <row r="47" spans="1:4" ht="56.25">
      <c r="A47" s="4" t="s">
        <v>359</v>
      </c>
      <c r="B47" s="5" t="s">
        <v>360</v>
      </c>
      <c r="C47" s="4" t="s">
        <v>13</v>
      </c>
      <c r="D47" s="4" t="s">
        <v>361</v>
      </c>
    </row>
    <row r="48" spans="1:4" ht="45">
      <c r="A48" s="4" t="s">
        <v>362</v>
      </c>
      <c r="B48" s="5" t="s">
        <v>363</v>
      </c>
      <c r="C48" s="4" t="s">
        <v>13</v>
      </c>
      <c r="D48" s="4" t="s">
        <v>364</v>
      </c>
    </row>
    <row r="49" spans="1:4" ht="67.5">
      <c r="A49" s="4" t="s">
        <v>365</v>
      </c>
      <c r="B49" s="5" t="s">
        <v>366</v>
      </c>
      <c r="C49" s="4" t="s">
        <v>13</v>
      </c>
      <c r="D49" s="4" t="s">
        <v>367</v>
      </c>
    </row>
    <row r="50" spans="1:4" ht="67.5">
      <c r="A50" s="4" t="s">
        <v>368</v>
      </c>
      <c r="B50" s="5" t="s">
        <v>369</v>
      </c>
      <c r="C50" s="4" t="s">
        <v>13</v>
      </c>
      <c r="D50" s="4" t="s">
        <v>370</v>
      </c>
    </row>
    <row r="51" spans="1:4" ht="67.5">
      <c r="A51" s="4" t="s">
        <v>371</v>
      </c>
      <c r="B51" s="5" t="s">
        <v>372</v>
      </c>
      <c r="C51" s="4" t="s">
        <v>13</v>
      </c>
      <c r="D51" s="4" t="s">
        <v>373</v>
      </c>
    </row>
    <row r="52" spans="1:4" ht="67.5">
      <c r="A52" s="4" t="s">
        <v>374</v>
      </c>
      <c r="B52" s="5" t="s">
        <v>375</v>
      </c>
      <c r="C52" s="4" t="s">
        <v>13</v>
      </c>
      <c r="D52" s="4" t="s">
        <v>376</v>
      </c>
    </row>
    <row r="53" spans="1:4" ht="56.25">
      <c r="A53" s="4" t="s">
        <v>377</v>
      </c>
      <c r="B53" s="5" t="s">
        <v>378</v>
      </c>
      <c r="C53" s="4" t="s">
        <v>13</v>
      </c>
      <c r="D53" s="4" t="s">
        <v>379</v>
      </c>
    </row>
    <row r="54" spans="1:4" ht="56.25">
      <c r="A54" s="4" t="s">
        <v>380</v>
      </c>
      <c r="B54" s="5" t="s">
        <v>381</v>
      </c>
      <c r="C54" s="4" t="s">
        <v>13</v>
      </c>
      <c r="D54" s="4" t="s">
        <v>382</v>
      </c>
    </row>
    <row r="55" spans="1:4" ht="56.25">
      <c r="A55" s="4" t="s">
        <v>383</v>
      </c>
      <c r="B55" s="5" t="s">
        <v>384</v>
      </c>
      <c r="C55" s="4" t="s">
        <v>13</v>
      </c>
      <c r="D55" s="4" t="s">
        <v>385</v>
      </c>
    </row>
    <row r="56" spans="1:4" ht="56.25">
      <c r="A56" s="4" t="s">
        <v>386</v>
      </c>
      <c r="B56" s="5" t="s">
        <v>387</v>
      </c>
      <c r="C56" s="4" t="s">
        <v>13</v>
      </c>
      <c r="D56" s="4" t="s">
        <v>388</v>
      </c>
    </row>
    <row r="57" spans="1:4" ht="67.5">
      <c r="A57" s="4" t="s">
        <v>389</v>
      </c>
      <c r="B57" s="5" t="s">
        <v>390</v>
      </c>
      <c r="C57" s="4" t="s">
        <v>13</v>
      </c>
      <c r="D57" s="4" t="s">
        <v>391</v>
      </c>
    </row>
    <row r="58" spans="1:4" ht="67.5">
      <c r="A58" s="4" t="s">
        <v>392</v>
      </c>
      <c r="B58" s="5" t="s">
        <v>393</v>
      </c>
      <c r="C58" s="4" t="s">
        <v>13</v>
      </c>
      <c r="D58" s="4" t="s">
        <v>394</v>
      </c>
    </row>
    <row r="59" spans="1:4" ht="101.25">
      <c r="A59" s="4" t="s">
        <v>395</v>
      </c>
      <c r="B59" s="5" t="s">
        <v>396</v>
      </c>
      <c r="C59" s="4" t="s">
        <v>13</v>
      </c>
      <c r="D59" s="4" t="s">
        <v>397</v>
      </c>
    </row>
    <row r="60" spans="1:4" ht="101.25">
      <c r="A60" s="4" t="s">
        <v>398</v>
      </c>
      <c r="B60" s="5" t="s">
        <v>399</v>
      </c>
      <c r="C60" s="4" t="s">
        <v>13</v>
      </c>
      <c r="D60" s="4" t="s">
        <v>400</v>
      </c>
    </row>
    <row r="61" spans="1:4" ht="101.25">
      <c r="A61" s="4" t="s">
        <v>401</v>
      </c>
      <c r="B61" s="5" t="s">
        <v>402</v>
      </c>
      <c r="C61" s="4" t="s">
        <v>13</v>
      </c>
      <c r="D61" s="4" t="s">
        <v>403</v>
      </c>
    </row>
    <row r="62" spans="1:4" ht="101.25">
      <c r="A62" s="4" t="s">
        <v>404</v>
      </c>
      <c r="B62" s="5" t="s">
        <v>405</v>
      </c>
      <c r="C62" s="4" t="s">
        <v>13</v>
      </c>
      <c r="D62" s="4" t="s">
        <v>406</v>
      </c>
    </row>
    <row r="63" spans="1:4" ht="90">
      <c r="A63" s="4" t="s">
        <v>407</v>
      </c>
      <c r="B63" s="5" t="s">
        <v>408</v>
      </c>
      <c r="C63" s="4" t="s">
        <v>13</v>
      </c>
      <c r="D63" s="4" t="s">
        <v>409</v>
      </c>
    </row>
    <row r="64" spans="1:4" ht="90">
      <c r="A64" s="4" t="s">
        <v>410</v>
      </c>
      <c r="B64" s="5" t="s">
        <v>411</v>
      </c>
      <c r="C64" s="4" t="s">
        <v>13</v>
      </c>
      <c r="D64" s="4" t="s">
        <v>412</v>
      </c>
    </row>
    <row r="65" spans="1:12" ht="90">
      <c r="A65" s="4" t="s">
        <v>413</v>
      </c>
      <c r="B65" s="5" t="s">
        <v>414</v>
      </c>
      <c r="C65" s="4" t="s">
        <v>13</v>
      </c>
      <c r="D65" s="4" t="s">
        <v>415</v>
      </c>
    </row>
    <row r="66" spans="1:12" ht="90">
      <c r="A66" s="4" t="s">
        <v>416</v>
      </c>
      <c r="B66" s="5" t="s">
        <v>417</v>
      </c>
      <c r="C66" s="4" t="s">
        <v>13</v>
      </c>
      <c r="D66" s="4" t="s">
        <v>418</v>
      </c>
    </row>
    <row r="67" spans="1:12" ht="67.5">
      <c r="A67" s="4" t="s">
        <v>419</v>
      </c>
      <c r="B67" s="5" t="s">
        <v>420</v>
      </c>
      <c r="C67" s="4" t="s">
        <v>13</v>
      </c>
      <c r="D67" s="4" t="s">
        <v>421</v>
      </c>
    </row>
    <row r="68" spans="1:12" ht="67.5">
      <c r="A68" s="4" t="s">
        <v>422</v>
      </c>
      <c r="B68" s="5" t="s">
        <v>423</v>
      </c>
      <c r="C68" s="4" t="s">
        <v>13</v>
      </c>
      <c r="D68" s="4" t="s">
        <v>424</v>
      </c>
    </row>
    <row r="69" spans="1:12" ht="67.5">
      <c r="A69" s="4" t="s">
        <v>425</v>
      </c>
      <c r="B69" s="5" t="s">
        <v>426</v>
      </c>
      <c r="C69" s="4" t="s">
        <v>13</v>
      </c>
      <c r="D69" s="4" t="s">
        <v>427</v>
      </c>
    </row>
    <row r="70" spans="1:12" ht="67.5">
      <c r="A70" s="4" t="s">
        <v>428</v>
      </c>
      <c r="B70" s="5" t="s">
        <v>429</v>
      </c>
      <c r="C70" s="4" t="s">
        <v>13</v>
      </c>
      <c r="D70" s="4" t="s">
        <v>430</v>
      </c>
    </row>
    <row r="71" spans="1:12" ht="90">
      <c r="A71" s="4" t="s">
        <v>431</v>
      </c>
      <c r="B71" s="5" t="s">
        <v>432</v>
      </c>
      <c r="C71" s="4" t="s">
        <v>13</v>
      </c>
      <c r="D71" s="4" t="s">
        <v>433</v>
      </c>
    </row>
    <row r="72" spans="1:12" ht="90">
      <c r="A72" s="4" t="s">
        <v>434</v>
      </c>
      <c r="B72" s="5" t="s">
        <v>435</v>
      </c>
      <c r="C72" s="4" t="s">
        <v>13</v>
      </c>
      <c r="D72" s="4" t="s">
        <v>436</v>
      </c>
    </row>
    <row r="73" spans="1:12" ht="90">
      <c r="A73" s="4" t="s">
        <v>437</v>
      </c>
      <c r="B73" s="5" t="s">
        <v>438</v>
      </c>
      <c r="C73" s="4" t="s">
        <v>13</v>
      </c>
      <c r="D73" s="4" t="s">
        <v>439</v>
      </c>
    </row>
    <row r="74" spans="1:12" ht="90">
      <c r="A74" s="4" t="s">
        <v>440</v>
      </c>
      <c r="B74" s="5" t="s">
        <v>441</v>
      </c>
      <c r="C74" s="4" t="s">
        <v>13</v>
      </c>
      <c r="D74" s="4" t="s">
        <v>442</v>
      </c>
    </row>
    <row r="75" spans="1:12" ht="45">
      <c r="A75" s="4" t="s">
        <v>443</v>
      </c>
      <c r="B75" s="5" t="s">
        <v>444</v>
      </c>
      <c r="C75" s="4" t="s">
        <v>13</v>
      </c>
      <c r="D75" s="4" t="s">
        <v>445</v>
      </c>
    </row>
    <row r="76" spans="1:12" ht="45">
      <c r="A76" s="4" t="s">
        <v>446</v>
      </c>
      <c r="B76" s="5" t="s">
        <v>447</v>
      </c>
      <c r="C76" s="4" t="s">
        <v>13</v>
      </c>
      <c r="D76" s="4" t="s">
        <v>448</v>
      </c>
    </row>
    <row r="77" spans="1:12" ht="45">
      <c r="A77" s="4">
        <v>91288</v>
      </c>
      <c r="B77" s="5" t="s">
        <v>449</v>
      </c>
      <c r="C77" s="4" t="s">
        <v>13</v>
      </c>
      <c r="D77" s="4" t="s">
        <v>450</v>
      </c>
    </row>
    <row r="78" spans="1:12" ht="45">
      <c r="A78" s="4" t="s">
        <v>451</v>
      </c>
      <c r="B78" s="5" t="s">
        <v>452</v>
      </c>
      <c r="C78" s="4" t="s">
        <v>13</v>
      </c>
      <c r="D78" s="4" t="s">
        <v>453</v>
      </c>
    </row>
    <row r="79" spans="1:12" ht="56.25">
      <c r="A79" s="4" t="s">
        <v>454</v>
      </c>
      <c r="B79" s="5" t="s">
        <v>455</v>
      </c>
      <c r="C79" s="4" t="s">
        <v>13</v>
      </c>
      <c r="D79" s="4" t="s">
        <v>456</v>
      </c>
      <c r="L79" t="s">
        <v>8675</v>
      </c>
    </row>
    <row r="80" spans="1:12" ht="56.25">
      <c r="A80" s="4" t="s">
        <v>457</v>
      </c>
      <c r="B80" s="5" t="s">
        <v>458</v>
      </c>
      <c r="C80" s="4" t="s">
        <v>13</v>
      </c>
      <c r="D80" s="4" t="s">
        <v>459</v>
      </c>
    </row>
    <row r="81" spans="1:4" ht="56.25">
      <c r="A81" s="4" t="s">
        <v>460</v>
      </c>
      <c r="B81" s="5" t="s">
        <v>461</v>
      </c>
      <c r="C81" s="4" t="s">
        <v>13</v>
      </c>
      <c r="D81" s="4" t="s">
        <v>462</v>
      </c>
    </row>
    <row r="82" spans="1:4" ht="56.25">
      <c r="A82" s="4" t="s">
        <v>463</v>
      </c>
      <c r="B82" s="5" t="s">
        <v>464</v>
      </c>
      <c r="C82" s="4" t="s">
        <v>13</v>
      </c>
      <c r="D82" s="4" t="s">
        <v>465</v>
      </c>
    </row>
    <row r="83" spans="1:4" ht="56.25">
      <c r="A83" s="4" t="s">
        <v>466</v>
      </c>
      <c r="B83" s="5" t="s">
        <v>467</v>
      </c>
      <c r="C83" s="4" t="s">
        <v>13</v>
      </c>
      <c r="D83" s="4" t="s">
        <v>468</v>
      </c>
    </row>
    <row r="84" spans="1:4" ht="56.25">
      <c r="A84" s="4" t="s">
        <v>469</v>
      </c>
      <c r="B84" s="5" t="s">
        <v>470</v>
      </c>
      <c r="C84" s="4" t="s">
        <v>13</v>
      </c>
      <c r="D84" s="4" t="s">
        <v>471</v>
      </c>
    </row>
    <row r="85" spans="1:4" ht="56.25">
      <c r="A85" s="4" t="s">
        <v>472</v>
      </c>
      <c r="B85" s="5" t="s">
        <v>473</v>
      </c>
      <c r="C85" s="4" t="s">
        <v>13</v>
      </c>
      <c r="D85" s="4" t="s">
        <v>474</v>
      </c>
    </row>
    <row r="86" spans="1:4" ht="56.25">
      <c r="A86" s="4" t="s">
        <v>475</v>
      </c>
      <c r="B86" s="5" t="s">
        <v>476</v>
      </c>
      <c r="C86" s="4" t="s">
        <v>13</v>
      </c>
      <c r="D86" s="4" t="s">
        <v>477</v>
      </c>
    </row>
    <row r="87" spans="1:4" ht="67.5">
      <c r="A87" s="4" t="s">
        <v>478</v>
      </c>
      <c r="B87" s="5" t="s">
        <v>479</v>
      </c>
      <c r="C87" s="4" t="s">
        <v>13</v>
      </c>
      <c r="D87" s="4" t="s">
        <v>480</v>
      </c>
    </row>
    <row r="88" spans="1:4" ht="56.25">
      <c r="A88" s="4" t="s">
        <v>481</v>
      </c>
      <c r="B88" s="5" t="s">
        <v>482</v>
      </c>
      <c r="C88" s="4" t="s">
        <v>13</v>
      </c>
      <c r="D88" s="4" t="s">
        <v>24</v>
      </c>
    </row>
    <row r="89" spans="1:4" ht="56.25">
      <c r="A89" s="4" t="s">
        <v>483</v>
      </c>
      <c r="B89" s="5" t="s">
        <v>484</v>
      </c>
      <c r="C89" s="4" t="s">
        <v>13</v>
      </c>
      <c r="D89" s="4" t="s">
        <v>485</v>
      </c>
    </row>
    <row r="90" spans="1:4" ht="56.25">
      <c r="A90" s="4" t="s">
        <v>486</v>
      </c>
      <c r="B90" s="5" t="s">
        <v>487</v>
      </c>
      <c r="C90" s="4" t="s">
        <v>13</v>
      </c>
      <c r="D90" s="4" t="s">
        <v>488</v>
      </c>
    </row>
    <row r="91" spans="1:4" ht="56.25">
      <c r="A91" s="4" t="s">
        <v>489</v>
      </c>
      <c r="B91" s="5" t="s">
        <v>490</v>
      </c>
      <c r="C91" s="4" t="s">
        <v>13</v>
      </c>
      <c r="D91" s="4" t="s">
        <v>491</v>
      </c>
    </row>
    <row r="92" spans="1:4" ht="67.5">
      <c r="A92" s="4" t="s">
        <v>492</v>
      </c>
      <c r="B92" s="5" t="s">
        <v>493</v>
      </c>
      <c r="C92" s="4" t="s">
        <v>13</v>
      </c>
      <c r="D92" s="4" t="s">
        <v>494</v>
      </c>
    </row>
    <row r="93" spans="1:4" ht="67.5">
      <c r="A93" s="4" t="s">
        <v>495</v>
      </c>
      <c r="B93" s="5" t="s">
        <v>496</v>
      </c>
      <c r="C93" s="4" t="s">
        <v>13</v>
      </c>
      <c r="D93" s="4" t="s">
        <v>497</v>
      </c>
    </row>
    <row r="94" spans="1:4" ht="56.25">
      <c r="A94" s="4" t="s">
        <v>498</v>
      </c>
      <c r="B94" s="5" t="s">
        <v>499</v>
      </c>
      <c r="C94" s="4" t="s">
        <v>13</v>
      </c>
      <c r="D94" s="4" t="s">
        <v>500</v>
      </c>
    </row>
    <row r="95" spans="1:4" ht="67.5">
      <c r="A95" s="4" t="s">
        <v>501</v>
      </c>
      <c r="B95" s="5" t="s">
        <v>502</v>
      </c>
      <c r="C95" s="4" t="s">
        <v>13</v>
      </c>
      <c r="D95" s="4" t="s">
        <v>503</v>
      </c>
    </row>
    <row r="96" spans="1:4" ht="101.25">
      <c r="A96" s="4" t="s">
        <v>504</v>
      </c>
      <c r="B96" s="5" t="s">
        <v>505</v>
      </c>
      <c r="C96" s="4" t="s">
        <v>13</v>
      </c>
      <c r="D96" s="4" t="s">
        <v>506</v>
      </c>
    </row>
    <row r="97" spans="1:4" ht="101.25">
      <c r="A97" s="4" t="s">
        <v>507</v>
      </c>
      <c r="B97" s="5" t="s">
        <v>508</v>
      </c>
      <c r="C97" s="4" t="s">
        <v>13</v>
      </c>
      <c r="D97" s="4" t="s">
        <v>509</v>
      </c>
    </row>
    <row r="98" spans="1:4" ht="101.25">
      <c r="A98" s="4" t="s">
        <v>510</v>
      </c>
      <c r="B98" s="5" t="s">
        <v>511</v>
      </c>
      <c r="C98" s="4" t="s">
        <v>13</v>
      </c>
      <c r="D98" s="4" t="s">
        <v>512</v>
      </c>
    </row>
    <row r="99" spans="1:4" ht="101.25">
      <c r="A99" s="4" t="s">
        <v>513</v>
      </c>
      <c r="B99" s="5" t="s">
        <v>514</v>
      </c>
      <c r="C99" s="4" t="s">
        <v>13</v>
      </c>
      <c r="D99" s="4" t="s">
        <v>515</v>
      </c>
    </row>
    <row r="100" spans="1:4" ht="90">
      <c r="A100" s="4" t="s">
        <v>516</v>
      </c>
      <c r="B100" s="5" t="s">
        <v>517</v>
      </c>
      <c r="C100" s="4" t="s">
        <v>13</v>
      </c>
      <c r="D100" s="4" t="s">
        <v>518</v>
      </c>
    </row>
    <row r="101" spans="1:4" ht="90">
      <c r="A101" s="4" t="s">
        <v>519</v>
      </c>
      <c r="B101" s="5" t="s">
        <v>520</v>
      </c>
      <c r="C101" s="4" t="s">
        <v>13</v>
      </c>
      <c r="D101" s="4" t="s">
        <v>521</v>
      </c>
    </row>
    <row r="102" spans="1:4" ht="90">
      <c r="A102" s="4" t="s">
        <v>522</v>
      </c>
      <c r="B102" s="5" t="s">
        <v>523</v>
      </c>
      <c r="C102" s="4" t="s">
        <v>13</v>
      </c>
      <c r="D102" s="4" t="s">
        <v>524</v>
      </c>
    </row>
    <row r="103" spans="1:4" ht="90">
      <c r="A103" s="4" t="s">
        <v>525</v>
      </c>
      <c r="B103" s="5" t="s">
        <v>526</v>
      </c>
      <c r="C103" s="4" t="s">
        <v>13</v>
      </c>
      <c r="D103" s="4" t="s">
        <v>527</v>
      </c>
    </row>
    <row r="104" spans="1:4" ht="90">
      <c r="A104" s="4" t="s">
        <v>528</v>
      </c>
      <c r="B104" s="5" t="s">
        <v>529</v>
      </c>
      <c r="C104" s="4" t="s">
        <v>13</v>
      </c>
      <c r="D104" s="4" t="s">
        <v>530</v>
      </c>
    </row>
    <row r="105" spans="1:4" ht="90">
      <c r="A105" s="4" t="s">
        <v>531</v>
      </c>
      <c r="B105" s="5" t="s">
        <v>532</v>
      </c>
      <c r="C105" s="4" t="s">
        <v>13</v>
      </c>
      <c r="D105" s="4" t="s">
        <v>533</v>
      </c>
    </row>
    <row r="106" spans="1:4" ht="90">
      <c r="A106" s="4" t="s">
        <v>534</v>
      </c>
      <c r="B106" s="5" t="s">
        <v>535</v>
      </c>
      <c r="C106" s="4" t="s">
        <v>13</v>
      </c>
      <c r="D106" s="4" t="s">
        <v>536</v>
      </c>
    </row>
    <row r="107" spans="1:4" ht="90">
      <c r="A107" s="4" t="s">
        <v>537</v>
      </c>
      <c r="B107" s="5" t="s">
        <v>538</v>
      </c>
      <c r="C107" s="4" t="s">
        <v>13</v>
      </c>
      <c r="D107" s="4" t="s">
        <v>539</v>
      </c>
    </row>
    <row r="108" spans="1:4" ht="90">
      <c r="A108" s="4" t="s">
        <v>540</v>
      </c>
      <c r="B108" s="5" t="s">
        <v>541</v>
      </c>
      <c r="C108" s="4" t="s">
        <v>13</v>
      </c>
      <c r="D108" s="4" t="s">
        <v>542</v>
      </c>
    </row>
    <row r="109" spans="1:4" ht="90">
      <c r="A109" s="4" t="s">
        <v>543</v>
      </c>
      <c r="B109" s="5" t="s">
        <v>544</v>
      </c>
      <c r="C109" s="4" t="s">
        <v>13</v>
      </c>
      <c r="D109" s="4" t="s">
        <v>545</v>
      </c>
    </row>
    <row r="110" spans="1:4" ht="90">
      <c r="A110" s="4" t="s">
        <v>546</v>
      </c>
      <c r="B110" s="5" t="s">
        <v>547</v>
      </c>
      <c r="C110" s="4" t="s">
        <v>13</v>
      </c>
      <c r="D110" s="4" t="s">
        <v>548</v>
      </c>
    </row>
    <row r="111" spans="1:4" ht="90">
      <c r="A111" s="4" t="s">
        <v>549</v>
      </c>
      <c r="B111" s="5" t="s">
        <v>550</v>
      </c>
      <c r="C111" s="4" t="s">
        <v>13</v>
      </c>
      <c r="D111" s="4" t="s">
        <v>551</v>
      </c>
    </row>
    <row r="112" spans="1:4" ht="90">
      <c r="A112" s="4" t="s">
        <v>552</v>
      </c>
      <c r="B112" s="5" t="s">
        <v>553</v>
      </c>
      <c r="C112" s="4" t="s">
        <v>13</v>
      </c>
      <c r="D112" s="4" t="s">
        <v>554</v>
      </c>
    </row>
    <row r="113" spans="1:4" ht="90">
      <c r="A113" s="4" t="s">
        <v>555</v>
      </c>
      <c r="B113" s="5" t="s">
        <v>556</v>
      </c>
      <c r="C113" s="4" t="s">
        <v>13</v>
      </c>
      <c r="D113" s="4" t="s">
        <v>557</v>
      </c>
    </row>
    <row r="114" spans="1:4" ht="78.75">
      <c r="A114" s="4" t="s">
        <v>558</v>
      </c>
      <c r="B114" s="5" t="s">
        <v>559</v>
      </c>
      <c r="C114" s="4" t="s">
        <v>13</v>
      </c>
      <c r="D114" s="4" t="s">
        <v>560</v>
      </c>
    </row>
    <row r="115" spans="1:4" ht="78.75">
      <c r="A115" s="4" t="s">
        <v>561</v>
      </c>
      <c r="B115" s="5" t="s">
        <v>562</v>
      </c>
      <c r="C115" s="4" t="s">
        <v>13</v>
      </c>
      <c r="D115" s="4" t="s">
        <v>563</v>
      </c>
    </row>
    <row r="116" spans="1:4" ht="90">
      <c r="A116" s="4" t="s">
        <v>564</v>
      </c>
      <c r="B116" s="5" t="s">
        <v>565</v>
      </c>
      <c r="C116" s="4" t="s">
        <v>13</v>
      </c>
      <c r="D116" s="4" t="s">
        <v>566</v>
      </c>
    </row>
    <row r="117" spans="1:4" ht="90.75" thickBot="1">
      <c r="A117" s="8" t="s">
        <v>567</v>
      </c>
      <c r="B117" s="9" t="s">
        <v>568</v>
      </c>
      <c r="C117" s="8" t="s">
        <v>13</v>
      </c>
      <c r="D117" s="8" t="s">
        <v>569</v>
      </c>
    </row>
    <row r="118" spans="1:4" ht="13.5" thickBot="1">
      <c r="A118" s="12"/>
      <c r="B118" s="13" t="s">
        <v>8479</v>
      </c>
      <c r="C118" s="14"/>
      <c r="D118" s="15"/>
    </row>
    <row r="119" spans="1:4" ht="33.75">
      <c r="A119" s="10" t="s">
        <v>570</v>
      </c>
      <c r="B119" s="11" t="s">
        <v>571</v>
      </c>
      <c r="C119" s="10" t="s">
        <v>13</v>
      </c>
      <c r="D119" s="10" t="s">
        <v>572</v>
      </c>
    </row>
    <row r="120" spans="1:4" ht="33.75">
      <c r="A120" s="4" t="s">
        <v>573</v>
      </c>
      <c r="B120" s="5" t="s">
        <v>574</v>
      </c>
      <c r="C120" s="4" t="s">
        <v>47</v>
      </c>
      <c r="D120" s="4" t="s">
        <v>575</v>
      </c>
    </row>
    <row r="121" spans="1:4" ht="33.75">
      <c r="A121" s="4" t="s">
        <v>576</v>
      </c>
      <c r="B121" s="5" t="s">
        <v>577</v>
      </c>
      <c r="C121" s="4" t="s">
        <v>47</v>
      </c>
      <c r="D121" s="4" t="s">
        <v>578</v>
      </c>
    </row>
    <row r="122" spans="1:4" ht="45">
      <c r="A122" s="4" t="s">
        <v>579</v>
      </c>
      <c r="B122" s="5" t="s">
        <v>580</v>
      </c>
      <c r="C122" s="4" t="s">
        <v>47</v>
      </c>
      <c r="D122" s="4" t="s">
        <v>581</v>
      </c>
    </row>
    <row r="123" spans="1:4" ht="33.75">
      <c r="A123" s="4" t="s">
        <v>582</v>
      </c>
      <c r="B123" s="5" t="s">
        <v>583</v>
      </c>
      <c r="C123" s="4" t="s">
        <v>47</v>
      </c>
      <c r="D123" s="4" t="s">
        <v>581</v>
      </c>
    </row>
    <row r="124" spans="1:4" ht="45">
      <c r="A124" s="4" t="s">
        <v>584</v>
      </c>
      <c r="B124" s="5" t="s">
        <v>585</v>
      </c>
      <c r="C124" s="4" t="s">
        <v>47</v>
      </c>
      <c r="D124" s="4" t="s">
        <v>586</v>
      </c>
    </row>
    <row r="125" spans="1:4" ht="33.75">
      <c r="A125" s="4" t="s">
        <v>587</v>
      </c>
      <c r="B125" s="5" t="s">
        <v>588</v>
      </c>
      <c r="C125" s="4" t="s">
        <v>13</v>
      </c>
      <c r="D125" s="4" t="s">
        <v>589</v>
      </c>
    </row>
    <row r="126" spans="1:4">
      <c r="A126" s="7"/>
      <c r="B126" s="6" t="s">
        <v>8480</v>
      </c>
      <c r="C126" s="7"/>
      <c r="D126" s="7"/>
    </row>
    <row r="127" spans="1:4" ht="33.75">
      <c r="A127" s="4" t="s">
        <v>590</v>
      </c>
      <c r="B127" s="5" t="s">
        <v>591</v>
      </c>
      <c r="C127" s="4" t="s">
        <v>47</v>
      </c>
      <c r="D127" s="4" t="s">
        <v>592</v>
      </c>
    </row>
    <row r="128" spans="1:4" ht="33.75">
      <c r="A128" s="4" t="s">
        <v>593</v>
      </c>
      <c r="B128" s="5" t="s">
        <v>594</v>
      </c>
      <c r="C128" s="4" t="s">
        <v>47</v>
      </c>
      <c r="D128" s="4" t="s">
        <v>595</v>
      </c>
    </row>
    <row r="129" spans="1:4" ht="33.75">
      <c r="A129" s="4" t="s">
        <v>596</v>
      </c>
      <c r="B129" s="5" t="s">
        <v>597</v>
      </c>
      <c r="C129" s="4" t="s">
        <v>47</v>
      </c>
      <c r="D129" s="4" t="s">
        <v>598</v>
      </c>
    </row>
    <row r="130" spans="1:4" ht="22.5">
      <c r="A130" s="4" t="s">
        <v>599</v>
      </c>
      <c r="B130" s="5" t="s">
        <v>600</v>
      </c>
      <c r="C130" s="4" t="s">
        <v>13</v>
      </c>
      <c r="D130" s="4" t="s">
        <v>601</v>
      </c>
    </row>
    <row r="131" spans="1:4" ht="22.5">
      <c r="A131" s="4" t="s">
        <v>602</v>
      </c>
      <c r="B131" s="5" t="s">
        <v>603</v>
      </c>
      <c r="C131" s="4" t="s">
        <v>13</v>
      </c>
      <c r="D131" s="4" t="s">
        <v>604</v>
      </c>
    </row>
    <row r="132" spans="1:4" ht="22.5">
      <c r="A132" s="4" t="s">
        <v>605</v>
      </c>
      <c r="B132" s="5" t="s">
        <v>606</v>
      </c>
      <c r="C132" s="4" t="s">
        <v>47</v>
      </c>
      <c r="D132" s="4" t="s">
        <v>607</v>
      </c>
    </row>
    <row r="133" spans="1:4" ht="56.25">
      <c r="A133" s="4" t="s">
        <v>608</v>
      </c>
      <c r="B133" s="5" t="s">
        <v>609</v>
      </c>
      <c r="C133" s="4" t="s">
        <v>47</v>
      </c>
      <c r="D133" s="4" t="s">
        <v>610</v>
      </c>
    </row>
    <row r="134" spans="1:4" ht="45">
      <c r="A134" s="4" t="s">
        <v>611</v>
      </c>
      <c r="B134" s="5" t="s">
        <v>612</v>
      </c>
      <c r="C134" s="4" t="s">
        <v>47</v>
      </c>
      <c r="D134" s="4" t="s">
        <v>613</v>
      </c>
    </row>
    <row r="135" spans="1:4" ht="13.5" thickBot="1">
      <c r="A135" s="8" t="s">
        <v>614</v>
      </c>
      <c r="B135" s="9" t="s">
        <v>615</v>
      </c>
      <c r="C135" s="8" t="s">
        <v>1</v>
      </c>
      <c r="D135" s="8" t="s">
        <v>616</v>
      </c>
    </row>
    <row r="136" spans="1:4" ht="13.5" thickBot="1">
      <c r="A136" s="12"/>
      <c r="B136" s="13" t="s">
        <v>8481</v>
      </c>
      <c r="C136" s="14"/>
      <c r="D136" s="15"/>
    </row>
    <row r="137" spans="1:4" ht="33.75">
      <c r="A137" s="10" t="s">
        <v>617</v>
      </c>
      <c r="B137" s="11" t="s">
        <v>618</v>
      </c>
      <c r="C137" s="10" t="s">
        <v>47</v>
      </c>
      <c r="D137" s="10" t="s">
        <v>619</v>
      </c>
    </row>
    <row r="138" spans="1:4" ht="45">
      <c r="A138" s="4" t="s">
        <v>620</v>
      </c>
      <c r="B138" s="5" t="s">
        <v>621</v>
      </c>
      <c r="C138" s="4" t="s">
        <v>47</v>
      </c>
      <c r="D138" s="4" t="s">
        <v>622</v>
      </c>
    </row>
    <row r="139" spans="1:4" ht="45">
      <c r="A139" s="4" t="s">
        <v>623</v>
      </c>
      <c r="B139" s="5" t="s">
        <v>624</v>
      </c>
      <c r="C139" s="4" t="s">
        <v>47</v>
      </c>
      <c r="D139" s="4" t="s">
        <v>625</v>
      </c>
    </row>
    <row r="140" spans="1:4" ht="45">
      <c r="A140" s="4" t="s">
        <v>626</v>
      </c>
      <c r="B140" s="5" t="s">
        <v>627</v>
      </c>
      <c r="C140" s="4" t="s">
        <v>47</v>
      </c>
      <c r="D140" s="4" t="s">
        <v>628</v>
      </c>
    </row>
    <row r="141" spans="1:4" ht="56.25">
      <c r="B141" s="5" t="s">
        <v>629</v>
      </c>
      <c r="C141" s="4" t="s">
        <v>47</v>
      </c>
      <c r="D141" s="4" t="s">
        <v>630</v>
      </c>
    </row>
    <row r="142" spans="1:4" ht="56.25">
      <c r="A142" s="4" t="s">
        <v>631</v>
      </c>
      <c r="B142" s="5" t="s">
        <v>632</v>
      </c>
      <c r="C142" s="4" t="s">
        <v>47</v>
      </c>
      <c r="D142" s="4" t="s">
        <v>633</v>
      </c>
    </row>
    <row r="143" spans="1:4" ht="56.25">
      <c r="A143" s="4" t="s">
        <v>634</v>
      </c>
      <c r="B143" s="5" t="s">
        <v>635</v>
      </c>
      <c r="C143" s="4" t="s">
        <v>47</v>
      </c>
      <c r="D143" s="4" t="s">
        <v>636</v>
      </c>
    </row>
    <row r="144" spans="1:4" ht="56.25">
      <c r="A144" s="4" t="s">
        <v>637</v>
      </c>
      <c r="B144" s="5" t="s">
        <v>638</v>
      </c>
      <c r="C144" s="4" t="s">
        <v>47</v>
      </c>
      <c r="D144" s="4" t="s">
        <v>639</v>
      </c>
    </row>
    <row r="145" spans="1:4" ht="22.5">
      <c r="A145" s="7"/>
      <c r="B145" s="6" t="s">
        <v>8482</v>
      </c>
      <c r="C145" s="7"/>
      <c r="D145" s="7"/>
    </row>
    <row r="146" spans="1:4" ht="22.5">
      <c r="A146" s="4" t="s">
        <v>640</v>
      </c>
      <c r="B146" s="5" t="s">
        <v>641</v>
      </c>
      <c r="C146" s="4" t="s">
        <v>47</v>
      </c>
      <c r="D146" s="4" t="s">
        <v>642</v>
      </c>
    </row>
    <row r="147" spans="1:4" ht="22.5">
      <c r="A147" s="4" t="s">
        <v>643</v>
      </c>
      <c r="B147" s="5" t="s">
        <v>644</v>
      </c>
      <c r="C147" s="4" t="s">
        <v>47</v>
      </c>
      <c r="D147" s="4" t="s">
        <v>645</v>
      </c>
    </row>
    <row r="148" spans="1:4" ht="22.5">
      <c r="A148" s="4" t="s">
        <v>646</v>
      </c>
      <c r="B148" s="5" t="s">
        <v>647</v>
      </c>
      <c r="C148" s="4" t="s">
        <v>1</v>
      </c>
      <c r="D148" s="4" t="s">
        <v>648</v>
      </c>
    </row>
    <row r="149" spans="1:4" ht="45">
      <c r="A149" s="4" t="s">
        <v>649</v>
      </c>
      <c r="B149" s="5" t="s">
        <v>650</v>
      </c>
      <c r="C149" s="4" t="s">
        <v>1</v>
      </c>
      <c r="D149" s="4" t="s">
        <v>651</v>
      </c>
    </row>
    <row r="150" spans="1:4">
      <c r="A150" s="4" t="s">
        <v>652</v>
      </c>
      <c r="B150" s="5" t="s">
        <v>653</v>
      </c>
      <c r="C150" s="4" t="s">
        <v>1</v>
      </c>
      <c r="D150" s="4" t="s">
        <v>654</v>
      </c>
    </row>
    <row r="151" spans="1:4" ht="22.5">
      <c r="A151" s="4" t="s">
        <v>655</v>
      </c>
      <c r="B151" s="5" t="s">
        <v>656</v>
      </c>
      <c r="C151" s="4" t="s">
        <v>1</v>
      </c>
      <c r="D151" s="4" t="s">
        <v>657</v>
      </c>
    </row>
    <row r="152" spans="1:4" ht="33.75">
      <c r="A152" s="4" t="s">
        <v>658</v>
      </c>
      <c r="B152" s="5" t="s">
        <v>659</v>
      </c>
      <c r="C152" s="4" t="s">
        <v>1</v>
      </c>
      <c r="D152" s="4" t="s">
        <v>660</v>
      </c>
    </row>
    <row r="153" spans="1:4" ht="33.75">
      <c r="A153" s="4" t="s">
        <v>661</v>
      </c>
      <c r="B153" s="5" t="s">
        <v>662</v>
      </c>
      <c r="C153" s="4" t="s">
        <v>1</v>
      </c>
      <c r="D153" s="4" t="s">
        <v>663</v>
      </c>
    </row>
    <row r="154" spans="1:4" ht="33.75">
      <c r="A154" s="4" t="s">
        <v>664</v>
      </c>
      <c r="B154" s="5" t="s">
        <v>665</v>
      </c>
      <c r="C154" s="4" t="s">
        <v>1</v>
      </c>
      <c r="D154" s="4" t="s">
        <v>666</v>
      </c>
    </row>
    <row r="155" spans="1:4" ht="22.5">
      <c r="A155" s="4" t="s">
        <v>667</v>
      </c>
      <c r="B155" s="5" t="s">
        <v>668</v>
      </c>
      <c r="C155" s="4" t="s">
        <v>1</v>
      </c>
      <c r="D155" s="4" t="s">
        <v>669</v>
      </c>
    </row>
    <row r="156" spans="1:4" ht="23.25" thickBot="1">
      <c r="A156" s="8" t="s">
        <v>670</v>
      </c>
      <c r="B156" s="9" t="s">
        <v>671</v>
      </c>
      <c r="C156" s="8" t="s">
        <v>1</v>
      </c>
      <c r="D156" s="8" t="s">
        <v>672</v>
      </c>
    </row>
    <row r="157" spans="1:4" ht="13.5" thickBot="1">
      <c r="A157" s="12"/>
      <c r="B157" s="13" t="s">
        <v>8483</v>
      </c>
      <c r="C157" s="14"/>
      <c r="D157" s="15"/>
    </row>
    <row r="158" spans="1:4" ht="56.25">
      <c r="A158" s="10" t="s">
        <v>673</v>
      </c>
      <c r="B158" s="11" t="s">
        <v>674</v>
      </c>
      <c r="C158" s="10" t="s">
        <v>47</v>
      </c>
      <c r="D158" s="10" t="s">
        <v>412</v>
      </c>
    </row>
    <row r="159" spans="1:4" ht="33.75">
      <c r="A159" s="4" t="s">
        <v>675</v>
      </c>
      <c r="B159" s="5" t="s">
        <v>676</v>
      </c>
      <c r="C159" s="4" t="s">
        <v>13</v>
      </c>
      <c r="D159" s="4" t="s">
        <v>677</v>
      </c>
    </row>
    <row r="160" spans="1:4" ht="45">
      <c r="A160" s="4" t="s">
        <v>678</v>
      </c>
      <c r="B160" s="5" t="s">
        <v>679</v>
      </c>
      <c r="C160" s="4" t="s">
        <v>47</v>
      </c>
      <c r="D160" s="4" t="s">
        <v>680</v>
      </c>
    </row>
    <row r="161" spans="1:4" ht="56.25">
      <c r="A161" s="4" t="s">
        <v>681</v>
      </c>
      <c r="B161" s="5" t="s">
        <v>682</v>
      </c>
      <c r="C161" s="4" t="s">
        <v>47</v>
      </c>
      <c r="D161" s="4" t="s">
        <v>683</v>
      </c>
    </row>
    <row r="162" spans="1:4" ht="57" thickBot="1">
      <c r="A162" s="8" t="s">
        <v>684</v>
      </c>
      <c r="B162" s="9" t="s">
        <v>685</v>
      </c>
      <c r="C162" s="8" t="s">
        <v>13</v>
      </c>
      <c r="D162" s="8" t="s">
        <v>686</v>
      </c>
    </row>
    <row r="163" spans="1:4" ht="13.5" thickBot="1">
      <c r="A163" s="12"/>
      <c r="B163" s="13" t="s">
        <v>8484</v>
      </c>
      <c r="C163" s="14"/>
      <c r="D163" s="15"/>
    </row>
    <row r="164" spans="1:4" ht="56.25">
      <c r="A164" s="10" t="s">
        <v>687</v>
      </c>
      <c r="B164" s="11" t="s">
        <v>688</v>
      </c>
      <c r="C164" s="10" t="s">
        <v>13</v>
      </c>
      <c r="D164" s="10" t="s">
        <v>689</v>
      </c>
    </row>
    <row r="165" spans="1:4" ht="57" thickBot="1">
      <c r="A165" s="8" t="s">
        <v>690</v>
      </c>
      <c r="B165" s="9" t="s">
        <v>691</v>
      </c>
      <c r="C165" s="8" t="s">
        <v>13</v>
      </c>
      <c r="D165" s="8" t="s">
        <v>692</v>
      </c>
    </row>
    <row r="166" spans="1:4" ht="13.5" thickBot="1">
      <c r="A166" s="12"/>
      <c r="B166" s="13" t="s">
        <v>8485</v>
      </c>
      <c r="C166" s="14"/>
      <c r="D166" s="15"/>
    </row>
    <row r="167" spans="1:4" ht="33.75">
      <c r="A167" s="10" t="s">
        <v>693</v>
      </c>
      <c r="B167" s="11" t="s">
        <v>694</v>
      </c>
      <c r="C167" s="10" t="s">
        <v>1</v>
      </c>
      <c r="D167" s="10" t="s">
        <v>695</v>
      </c>
    </row>
    <row r="168" spans="1:4" ht="33.75">
      <c r="A168" s="4" t="s">
        <v>696</v>
      </c>
      <c r="B168" s="5" t="s">
        <v>697</v>
      </c>
      <c r="C168" s="4" t="s">
        <v>1</v>
      </c>
      <c r="D168" s="4" t="s">
        <v>698</v>
      </c>
    </row>
    <row r="169" spans="1:4" ht="33.75">
      <c r="A169" s="4" t="s">
        <v>699</v>
      </c>
      <c r="B169" s="5" t="s">
        <v>700</v>
      </c>
      <c r="C169" s="4" t="s">
        <v>1</v>
      </c>
      <c r="D169" s="4" t="s">
        <v>701</v>
      </c>
    </row>
    <row r="170" spans="1:4" ht="22.5">
      <c r="A170" s="4" t="s">
        <v>702</v>
      </c>
      <c r="B170" s="5" t="s">
        <v>703</v>
      </c>
      <c r="C170" s="4" t="s">
        <v>47</v>
      </c>
      <c r="D170" s="4" t="s">
        <v>704</v>
      </c>
    </row>
    <row r="171" spans="1:4" ht="23.25" thickBot="1">
      <c r="A171" s="8" t="s">
        <v>705</v>
      </c>
      <c r="B171" s="9" t="s">
        <v>706</v>
      </c>
      <c r="C171" s="8" t="s">
        <v>13</v>
      </c>
      <c r="D171" s="8" t="s">
        <v>707</v>
      </c>
    </row>
    <row r="172" spans="1:4" ht="23.25" thickBot="1">
      <c r="A172" s="12"/>
      <c r="B172" s="13" t="s">
        <v>8486</v>
      </c>
      <c r="C172" s="14"/>
      <c r="D172" s="15"/>
    </row>
    <row r="173" spans="1:4" ht="78.75">
      <c r="A173" s="10" t="s">
        <v>708</v>
      </c>
      <c r="B173" s="11" t="s">
        <v>709</v>
      </c>
      <c r="C173" s="10" t="s">
        <v>13</v>
      </c>
      <c r="D173" s="10" t="s">
        <v>710</v>
      </c>
    </row>
    <row r="174" spans="1:4">
      <c r="A174" s="4">
        <v>84886</v>
      </c>
      <c r="B174" s="5" t="s">
        <v>8650</v>
      </c>
      <c r="C174" s="4" t="s">
        <v>13</v>
      </c>
      <c r="D174" s="4" t="s">
        <v>711</v>
      </c>
    </row>
    <row r="175" spans="1:4" ht="22.5">
      <c r="A175" s="4" t="s">
        <v>712</v>
      </c>
      <c r="B175" s="5" t="s">
        <v>713</v>
      </c>
      <c r="C175" s="4" t="s">
        <v>13</v>
      </c>
      <c r="D175" s="4" t="s">
        <v>714</v>
      </c>
    </row>
    <row r="176" spans="1:4" ht="33.75">
      <c r="A176" s="4" t="s">
        <v>715</v>
      </c>
      <c r="B176" s="5" t="s">
        <v>716</v>
      </c>
      <c r="C176" s="4" t="s">
        <v>13</v>
      </c>
      <c r="D176" s="4" t="s">
        <v>717</v>
      </c>
    </row>
    <row r="177" spans="1:4" ht="22.5">
      <c r="A177" s="4" t="s">
        <v>718</v>
      </c>
      <c r="B177" s="5" t="s">
        <v>719</v>
      </c>
      <c r="C177" s="4" t="s">
        <v>13</v>
      </c>
      <c r="D177" s="4" t="s">
        <v>720</v>
      </c>
    </row>
    <row r="178" spans="1:4" ht="45">
      <c r="A178" s="4" t="s">
        <v>721</v>
      </c>
      <c r="B178" s="5" t="s">
        <v>722</v>
      </c>
      <c r="C178" s="4" t="s">
        <v>13</v>
      </c>
      <c r="D178" s="4" t="s">
        <v>132</v>
      </c>
    </row>
    <row r="179" spans="1:4" ht="33.75">
      <c r="A179" s="4" t="s">
        <v>723</v>
      </c>
      <c r="B179" s="5" t="s">
        <v>724</v>
      </c>
      <c r="C179" s="4" t="s">
        <v>13</v>
      </c>
      <c r="D179" s="4" t="s">
        <v>725</v>
      </c>
    </row>
    <row r="180" spans="1:4" ht="22.5">
      <c r="A180" s="4" t="s">
        <v>726</v>
      </c>
      <c r="B180" s="5" t="s">
        <v>727</v>
      </c>
      <c r="C180" s="4" t="s">
        <v>13</v>
      </c>
      <c r="D180" s="4" t="s">
        <v>728</v>
      </c>
    </row>
    <row r="181" spans="1:4" ht="22.5">
      <c r="A181" s="4" t="s">
        <v>729</v>
      </c>
      <c r="B181" s="5" t="s">
        <v>730</v>
      </c>
      <c r="C181" s="4" t="s">
        <v>13</v>
      </c>
      <c r="D181" s="4" t="s">
        <v>731</v>
      </c>
    </row>
    <row r="182" spans="1:4">
      <c r="A182" s="7"/>
      <c r="B182" s="6" t="s">
        <v>8487</v>
      </c>
      <c r="C182" s="7"/>
      <c r="D182" s="7"/>
    </row>
    <row r="183" spans="1:4" ht="22.5">
      <c r="A183" s="4" t="s">
        <v>732</v>
      </c>
      <c r="B183" s="5" t="s">
        <v>733</v>
      </c>
      <c r="C183" s="4" t="s">
        <v>47</v>
      </c>
      <c r="D183" s="4" t="s">
        <v>734</v>
      </c>
    </row>
    <row r="184" spans="1:4" ht="22.5">
      <c r="A184" s="4" t="s">
        <v>735</v>
      </c>
      <c r="B184" s="5" t="s">
        <v>736</v>
      </c>
      <c r="C184" s="4" t="s">
        <v>47</v>
      </c>
      <c r="D184" s="4" t="s">
        <v>737</v>
      </c>
    </row>
    <row r="185" spans="1:4" ht="45">
      <c r="A185" s="4" t="s">
        <v>738</v>
      </c>
      <c r="B185" s="5" t="s">
        <v>739</v>
      </c>
      <c r="C185" s="4" t="s">
        <v>47</v>
      </c>
      <c r="D185" s="4" t="s">
        <v>740</v>
      </c>
    </row>
    <row r="186" spans="1:4" ht="45">
      <c r="A186" s="4" t="s">
        <v>741</v>
      </c>
      <c r="B186" s="5" t="s">
        <v>742</v>
      </c>
      <c r="C186" s="4" t="s">
        <v>47</v>
      </c>
      <c r="D186" s="4" t="s">
        <v>743</v>
      </c>
    </row>
    <row r="187" spans="1:4" ht="45">
      <c r="A187" s="4" t="s">
        <v>744</v>
      </c>
      <c r="B187" s="5" t="s">
        <v>745</v>
      </c>
      <c r="C187" s="4" t="s">
        <v>47</v>
      </c>
      <c r="D187" s="4" t="s">
        <v>746</v>
      </c>
    </row>
    <row r="188" spans="1:4" ht="22.5">
      <c r="A188" s="4" t="s">
        <v>747</v>
      </c>
      <c r="B188" s="5" t="s">
        <v>748</v>
      </c>
      <c r="C188" s="4" t="s">
        <v>47</v>
      </c>
      <c r="D188" s="4" t="s">
        <v>749</v>
      </c>
    </row>
    <row r="189" spans="1:4">
      <c r="A189" s="4" t="s">
        <v>750</v>
      </c>
      <c r="B189" s="5" t="s">
        <v>751</v>
      </c>
      <c r="C189" s="4" t="s">
        <v>47</v>
      </c>
      <c r="D189" s="4" t="s">
        <v>752</v>
      </c>
    </row>
    <row r="190" spans="1:4" ht="33.75">
      <c r="A190" s="4" t="s">
        <v>753</v>
      </c>
      <c r="B190" s="5" t="s">
        <v>754</v>
      </c>
      <c r="C190" s="4" t="s">
        <v>13</v>
      </c>
      <c r="D190" s="4" t="s">
        <v>755</v>
      </c>
    </row>
    <row r="191" spans="1:4" ht="22.5">
      <c r="A191" s="4" t="s">
        <v>756</v>
      </c>
      <c r="B191" s="5" t="s">
        <v>757</v>
      </c>
      <c r="C191" s="4" t="s">
        <v>47</v>
      </c>
      <c r="D191" s="4" t="s">
        <v>758</v>
      </c>
    </row>
    <row r="192" spans="1:4" ht="45">
      <c r="A192" s="4" t="s">
        <v>759</v>
      </c>
      <c r="B192" s="5" t="s">
        <v>760</v>
      </c>
      <c r="C192" s="4" t="s">
        <v>47</v>
      </c>
      <c r="D192" s="4" t="s">
        <v>761</v>
      </c>
    </row>
    <row r="193" spans="1:4" ht="22.5">
      <c r="A193" s="4" t="s">
        <v>762</v>
      </c>
      <c r="B193" s="5" t="s">
        <v>763</v>
      </c>
      <c r="C193" s="4" t="s">
        <v>47</v>
      </c>
      <c r="D193" s="4" t="s">
        <v>764</v>
      </c>
    </row>
    <row r="194" spans="1:4" ht="22.5">
      <c r="A194" s="4" t="s">
        <v>765</v>
      </c>
      <c r="B194" s="5" t="s">
        <v>766</v>
      </c>
      <c r="C194" s="4" t="s">
        <v>47</v>
      </c>
      <c r="D194" s="4" t="s">
        <v>767</v>
      </c>
    </row>
    <row r="195" spans="1:4">
      <c r="A195" s="4" t="s">
        <v>768</v>
      </c>
      <c r="B195" s="5" t="s">
        <v>769</v>
      </c>
      <c r="C195" s="4" t="s">
        <v>47</v>
      </c>
      <c r="D195" s="4" t="s">
        <v>770</v>
      </c>
    </row>
    <row r="196" spans="1:4">
      <c r="A196" s="4" t="s">
        <v>771</v>
      </c>
      <c r="B196" s="5" t="s">
        <v>772</v>
      </c>
      <c r="C196" s="4" t="s">
        <v>47</v>
      </c>
      <c r="D196" s="4" t="s">
        <v>773</v>
      </c>
    </row>
    <row r="197" spans="1:4">
      <c r="A197" s="4" t="s">
        <v>774</v>
      </c>
      <c r="B197" s="5" t="s">
        <v>775</v>
      </c>
      <c r="C197" s="4" t="s">
        <v>47</v>
      </c>
      <c r="D197" s="4" t="s">
        <v>776</v>
      </c>
    </row>
    <row r="198" spans="1:4" ht="34.5" thickBot="1">
      <c r="A198" s="8" t="s">
        <v>777</v>
      </c>
      <c r="B198" s="9" t="s">
        <v>778</v>
      </c>
      <c r="C198" s="8" t="s">
        <v>47</v>
      </c>
      <c r="D198" s="8" t="s">
        <v>779</v>
      </c>
    </row>
    <row r="199" spans="1:4" ht="13.5" thickBot="1">
      <c r="A199" s="12"/>
      <c r="B199" s="13" t="s">
        <v>8488</v>
      </c>
      <c r="C199" s="14"/>
      <c r="D199" s="15"/>
    </row>
    <row r="200" spans="1:4" ht="22.5">
      <c r="A200" s="10" t="s">
        <v>780</v>
      </c>
      <c r="B200" s="11" t="s">
        <v>781</v>
      </c>
      <c r="C200" s="10" t="s">
        <v>47</v>
      </c>
      <c r="D200" s="10" t="s">
        <v>782</v>
      </c>
    </row>
    <row r="201" spans="1:4" ht="22.5">
      <c r="A201" s="4" t="s">
        <v>783</v>
      </c>
      <c r="B201" s="5" t="s">
        <v>784</v>
      </c>
      <c r="C201" s="4" t="s">
        <v>47</v>
      </c>
      <c r="D201" s="4" t="s">
        <v>785</v>
      </c>
    </row>
    <row r="202" spans="1:4" ht="56.25">
      <c r="A202" s="4" t="s">
        <v>786</v>
      </c>
      <c r="B202" s="5" t="s">
        <v>787</v>
      </c>
      <c r="C202" s="4" t="s">
        <v>47</v>
      </c>
      <c r="D202" s="4" t="s">
        <v>788</v>
      </c>
    </row>
    <row r="203" spans="1:4" ht="45">
      <c r="A203" s="4" t="s">
        <v>789</v>
      </c>
      <c r="B203" s="5" t="s">
        <v>790</v>
      </c>
      <c r="C203" s="4" t="s">
        <v>13</v>
      </c>
      <c r="D203" s="4" t="s">
        <v>791</v>
      </c>
    </row>
    <row r="204" spans="1:4" ht="45.75" thickBot="1">
      <c r="A204" s="8">
        <v>85189</v>
      </c>
      <c r="B204" s="9" t="s">
        <v>792</v>
      </c>
      <c r="C204" s="8" t="s">
        <v>13</v>
      </c>
      <c r="D204" s="8" t="s">
        <v>793</v>
      </c>
    </row>
    <row r="205" spans="1:4" ht="13.5" thickBot="1">
      <c r="A205" s="12"/>
      <c r="B205" s="13" t="s">
        <v>8489</v>
      </c>
      <c r="C205" s="14"/>
      <c r="D205" s="15"/>
    </row>
    <row r="206" spans="1:4" ht="22.5">
      <c r="A206" s="10" t="s">
        <v>794</v>
      </c>
      <c r="B206" s="11" t="s">
        <v>795</v>
      </c>
      <c r="C206" s="10" t="s">
        <v>47</v>
      </c>
      <c r="D206" s="10" t="s">
        <v>796</v>
      </c>
    </row>
    <row r="207" spans="1:4" ht="22.5">
      <c r="A207" s="4" t="s">
        <v>797</v>
      </c>
      <c r="B207" s="5" t="s">
        <v>798</v>
      </c>
      <c r="C207" s="4" t="s">
        <v>47</v>
      </c>
      <c r="D207" s="4" t="s">
        <v>799</v>
      </c>
    </row>
    <row r="208" spans="1:4" ht="56.25">
      <c r="A208" s="4" t="s">
        <v>800</v>
      </c>
      <c r="B208" s="5" t="s">
        <v>801</v>
      </c>
      <c r="C208" s="4" t="s">
        <v>47</v>
      </c>
      <c r="D208" s="4" t="s">
        <v>802</v>
      </c>
    </row>
    <row r="209" spans="1:4" ht="56.25">
      <c r="A209" s="4" t="s">
        <v>803</v>
      </c>
      <c r="B209" s="5" t="s">
        <v>804</v>
      </c>
      <c r="C209" s="4" t="s">
        <v>47</v>
      </c>
      <c r="D209" s="4" t="s">
        <v>805</v>
      </c>
    </row>
    <row r="210" spans="1:4" ht="56.25">
      <c r="A210" s="4" t="s">
        <v>806</v>
      </c>
      <c r="B210" s="5" t="s">
        <v>807</v>
      </c>
      <c r="C210" s="4" t="s">
        <v>47</v>
      </c>
      <c r="D210" s="4" t="s">
        <v>808</v>
      </c>
    </row>
    <row r="211" spans="1:4" ht="56.25">
      <c r="A211" s="4" t="s">
        <v>809</v>
      </c>
      <c r="B211" s="5" t="s">
        <v>810</v>
      </c>
      <c r="C211" s="4" t="s">
        <v>47</v>
      </c>
      <c r="D211" s="4" t="s">
        <v>811</v>
      </c>
    </row>
    <row r="212" spans="1:4" ht="56.25">
      <c r="A212" s="4" t="s">
        <v>812</v>
      </c>
      <c r="B212" s="5" t="s">
        <v>813</v>
      </c>
      <c r="C212" s="4" t="s">
        <v>47</v>
      </c>
      <c r="D212" s="4" t="s">
        <v>814</v>
      </c>
    </row>
    <row r="213" spans="1:4" ht="45">
      <c r="A213" s="4" t="s">
        <v>815</v>
      </c>
      <c r="B213" s="5" t="s">
        <v>816</v>
      </c>
      <c r="C213" s="4" t="s">
        <v>47</v>
      </c>
      <c r="D213" s="4" t="s">
        <v>817</v>
      </c>
    </row>
    <row r="214" spans="1:4" ht="56.25">
      <c r="A214" s="4" t="s">
        <v>818</v>
      </c>
      <c r="B214" s="5" t="s">
        <v>819</v>
      </c>
      <c r="C214" s="4" t="s">
        <v>47</v>
      </c>
      <c r="D214" s="4" t="s">
        <v>820</v>
      </c>
    </row>
    <row r="215" spans="1:4" ht="56.25">
      <c r="A215" s="4" t="s">
        <v>821</v>
      </c>
      <c r="B215" s="5" t="s">
        <v>822</v>
      </c>
      <c r="C215" s="4" t="s">
        <v>47</v>
      </c>
      <c r="D215" s="4" t="s">
        <v>823</v>
      </c>
    </row>
    <row r="216" spans="1:4" ht="56.25">
      <c r="A216" s="4" t="s">
        <v>824</v>
      </c>
      <c r="B216" s="5" t="s">
        <v>825</v>
      </c>
      <c r="C216" s="4" t="s">
        <v>47</v>
      </c>
      <c r="D216" s="4" t="s">
        <v>826</v>
      </c>
    </row>
    <row r="217" spans="1:4" ht="56.25">
      <c r="A217" s="4" t="s">
        <v>827</v>
      </c>
      <c r="B217" s="5" t="s">
        <v>828</v>
      </c>
      <c r="C217" s="4" t="s">
        <v>47</v>
      </c>
      <c r="D217" s="4" t="s">
        <v>829</v>
      </c>
    </row>
    <row r="218" spans="1:4" ht="33.75">
      <c r="A218" s="4" t="s">
        <v>830</v>
      </c>
      <c r="B218" s="5" t="s">
        <v>831</v>
      </c>
      <c r="C218" s="4" t="s">
        <v>47</v>
      </c>
      <c r="D218" s="4" t="s">
        <v>832</v>
      </c>
    </row>
    <row r="219" spans="1:4" ht="45">
      <c r="A219" s="4" t="s">
        <v>833</v>
      </c>
      <c r="B219" s="5" t="s">
        <v>834</v>
      </c>
      <c r="C219" s="4" t="s">
        <v>47</v>
      </c>
      <c r="D219" s="4" t="s">
        <v>835</v>
      </c>
    </row>
    <row r="220" spans="1:4" ht="45">
      <c r="A220" s="4" t="s">
        <v>836</v>
      </c>
      <c r="B220" s="5" t="s">
        <v>837</v>
      </c>
      <c r="C220" s="4" t="s">
        <v>47</v>
      </c>
      <c r="D220" s="4" t="s">
        <v>838</v>
      </c>
    </row>
    <row r="221" spans="1:4" ht="45">
      <c r="A221" s="4" t="s">
        <v>839</v>
      </c>
      <c r="B221" s="5" t="s">
        <v>840</v>
      </c>
      <c r="C221" s="4" t="s">
        <v>47</v>
      </c>
      <c r="D221" s="4" t="s">
        <v>841</v>
      </c>
    </row>
    <row r="222" spans="1:4" ht="33.75">
      <c r="A222" s="4" t="s">
        <v>842</v>
      </c>
      <c r="B222" s="5" t="s">
        <v>843</v>
      </c>
      <c r="C222" s="4" t="s">
        <v>47</v>
      </c>
      <c r="D222" s="4" t="s">
        <v>844</v>
      </c>
    </row>
    <row r="223" spans="1:4" ht="33.75">
      <c r="A223" s="4" t="s">
        <v>845</v>
      </c>
      <c r="B223" s="5" t="s">
        <v>846</v>
      </c>
      <c r="C223" s="4" t="s">
        <v>1</v>
      </c>
      <c r="D223" s="4" t="s">
        <v>847</v>
      </c>
    </row>
    <row r="224" spans="1:4" ht="22.5">
      <c r="A224" s="4" t="s">
        <v>848</v>
      </c>
      <c r="B224" s="5" t="s">
        <v>849</v>
      </c>
      <c r="C224" s="4" t="s">
        <v>1</v>
      </c>
      <c r="D224" s="4" t="s">
        <v>850</v>
      </c>
    </row>
    <row r="225" spans="1:4" ht="22.5">
      <c r="A225" s="4" t="s">
        <v>851</v>
      </c>
      <c r="B225" s="5" t="s">
        <v>852</v>
      </c>
      <c r="C225" s="4" t="s">
        <v>1</v>
      </c>
      <c r="D225" s="4" t="s">
        <v>853</v>
      </c>
    </row>
    <row r="226" spans="1:4" ht="34.5" thickBot="1">
      <c r="A226" s="8" t="s">
        <v>854</v>
      </c>
      <c r="B226" s="9" t="s">
        <v>855</v>
      </c>
      <c r="C226" s="8" t="s">
        <v>1</v>
      </c>
      <c r="D226" s="8">
        <v>25.06</v>
      </c>
    </row>
    <row r="227" spans="1:4" ht="13.5" thickBot="1">
      <c r="A227" s="12"/>
      <c r="B227" s="13" t="s">
        <v>8490</v>
      </c>
      <c r="C227" s="14"/>
      <c r="D227" s="15"/>
    </row>
    <row r="228" spans="1:4" ht="33.75">
      <c r="A228" s="4" t="s">
        <v>856</v>
      </c>
      <c r="B228" s="5" t="s">
        <v>857</v>
      </c>
      <c r="C228" s="4" t="s">
        <v>1</v>
      </c>
      <c r="D228" s="4" t="s">
        <v>858</v>
      </c>
    </row>
    <row r="229" spans="1:4">
      <c r="A229" s="7"/>
      <c r="B229" s="6" t="s">
        <v>8491</v>
      </c>
      <c r="C229" s="7"/>
      <c r="D229" s="7"/>
    </row>
    <row r="230" spans="1:4" ht="45.75" thickBot="1">
      <c r="A230" s="4" t="s">
        <v>864</v>
      </c>
      <c r="B230" s="5" t="s">
        <v>865</v>
      </c>
      <c r="C230" s="4" t="s">
        <v>294</v>
      </c>
      <c r="D230" s="4" t="s">
        <v>866</v>
      </c>
    </row>
    <row r="231" spans="1:4" ht="13.5" thickBot="1">
      <c r="A231" s="12"/>
      <c r="B231" s="13" t="s">
        <v>8492</v>
      </c>
      <c r="C231" s="14"/>
      <c r="D231" s="15"/>
    </row>
    <row r="232" spans="1:4" ht="34.5" thickBot="1">
      <c r="A232" s="10" t="s">
        <v>869</v>
      </c>
      <c r="B232" s="11" t="s">
        <v>870</v>
      </c>
      <c r="C232" s="10" t="s">
        <v>47</v>
      </c>
      <c r="D232" s="10" t="s">
        <v>871</v>
      </c>
    </row>
    <row r="233" spans="1:4" ht="13.5" thickBot="1">
      <c r="A233" s="12"/>
      <c r="B233" s="13" t="s">
        <v>8493</v>
      </c>
      <c r="C233" s="14"/>
      <c r="D233" s="15"/>
    </row>
    <row r="234" spans="1:4" ht="45">
      <c r="A234" s="10" t="s">
        <v>879</v>
      </c>
      <c r="B234" s="11" t="s">
        <v>880</v>
      </c>
      <c r="C234" s="10" t="s">
        <v>47</v>
      </c>
      <c r="D234" s="10" t="s">
        <v>881</v>
      </c>
    </row>
    <row r="235" spans="1:4" ht="45">
      <c r="A235" s="4">
        <v>92265</v>
      </c>
      <c r="B235" s="5" t="s">
        <v>883</v>
      </c>
      <c r="C235" s="4" t="s">
        <v>47</v>
      </c>
      <c r="D235" s="4" t="s">
        <v>884</v>
      </c>
    </row>
    <row r="236" spans="1:4" ht="34.5" thickBot="1">
      <c r="A236" s="4" t="s">
        <v>885</v>
      </c>
      <c r="B236" s="5" t="s">
        <v>886</v>
      </c>
      <c r="C236" s="4" t="s">
        <v>47</v>
      </c>
      <c r="D236" s="4" t="s">
        <v>887</v>
      </c>
    </row>
    <row r="237" spans="1:4" ht="23.25" thickBot="1">
      <c r="A237" s="12"/>
      <c r="B237" s="13" t="s">
        <v>8494</v>
      </c>
      <c r="C237" s="14"/>
      <c r="D237" s="15"/>
    </row>
    <row r="238" spans="1:4" ht="56.25">
      <c r="A238" s="4" t="s">
        <v>911</v>
      </c>
      <c r="B238" s="5" t="s">
        <v>912</v>
      </c>
      <c r="C238" s="4" t="s">
        <v>47</v>
      </c>
      <c r="D238" s="4">
        <v>86.66</v>
      </c>
    </row>
    <row r="239" spans="1:4" ht="56.25">
      <c r="A239" s="4" t="s">
        <v>913</v>
      </c>
      <c r="B239" s="5" t="s">
        <v>914</v>
      </c>
      <c r="C239" s="4" t="s">
        <v>47</v>
      </c>
      <c r="D239" s="4" t="s">
        <v>915</v>
      </c>
    </row>
    <row r="240" spans="1:4" ht="45">
      <c r="A240" s="4" t="s">
        <v>916</v>
      </c>
      <c r="B240" s="5" t="s">
        <v>917</v>
      </c>
      <c r="C240" s="4" t="s">
        <v>47</v>
      </c>
      <c r="D240" s="4" t="s">
        <v>918</v>
      </c>
    </row>
    <row r="241" spans="1:4" ht="56.25">
      <c r="A241" s="4" t="s">
        <v>919</v>
      </c>
      <c r="B241" s="5" t="s">
        <v>920</v>
      </c>
      <c r="C241" s="4" t="s">
        <v>47</v>
      </c>
      <c r="D241" s="4" t="s">
        <v>921</v>
      </c>
    </row>
    <row r="242" spans="1:4" ht="56.25">
      <c r="A242" s="4" t="s">
        <v>922</v>
      </c>
      <c r="B242" s="5" t="s">
        <v>923</v>
      </c>
      <c r="C242" s="4" t="s">
        <v>47</v>
      </c>
      <c r="D242" s="4" t="s">
        <v>924</v>
      </c>
    </row>
    <row r="243" spans="1:4" ht="45">
      <c r="A243" s="4" t="s">
        <v>925</v>
      </c>
      <c r="B243" s="5" t="s">
        <v>926</v>
      </c>
      <c r="C243" s="4" t="s">
        <v>47</v>
      </c>
      <c r="D243" s="4" t="s">
        <v>927</v>
      </c>
    </row>
    <row r="244" spans="1:4" ht="56.25">
      <c r="A244" s="4" t="s">
        <v>928</v>
      </c>
      <c r="B244" s="5" t="s">
        <v>929</v>
      </c>
      <c r="C244" s="4" t="s">
        <v>47</v>
      </c>
      <c r="D244" s="4" t="s">
        <v>930</v>
      </c>
    </row>
    <row r="245" spans="1:4" ht="56.25">
      <c r="A245" s="4" t="s">
        <v>931</v>
      </c>
      <c r="B245" s="5" t="s">
        <v>932</v>
      </c>
      <c r="C245" s="4" t="s">
        <v>47</v>
      </c>
      <c r="D245" s="4" t="s">
        <v>933</v>
      </c>
    </row>
    <row r="246" spans="1:4" ht="56.25">
      <c r="A246" s="4" t="s">
        <v>934</v>
      </c>
      <c r="B246" s="5" t="s">
        <v>935</v>
      </c>
      <c r="C246" s="4" t="s">
        <v>47</v>
      </c>
      <c r="D246" s="4" t="s">
        <v>936</v>
      </c>
    </row>
    <row r="247" spans="1:4" ht="56.25">
      <c r="A247" s="4" t="s">
        <v>937</v>
      </c>
      <c r="B247" s="5" t="s">
        <v>938</v>
      </c>
      <c r="C247" s="4" t="s">
        <v>47</v>
      </c>
      <c r="D247" s="4" t="s">
        <v>939</v>
      </c>
    </row>
    <row r="248" spans="1:4" ht="56.25">
      <c r="A248" s="4" t="s">
        <v>940</v>
      </c>
      <c r="B248" s="5" t="s">
        <v>941</v>
      </c>
      <c r="C248" s="4" t="s">
        <v>47</v>
      </c>
      <c r="D248" s="4" t="s">
        <v>942</v>
      </c>
    </row>
    <row r="249" spans="1:4" ht="56.25">
      <c r="A249" s="4" t="s">
        <v>943</v>
      </c>
      <c r="B249" s="5" t="s">
        <v>944</v>
      </c>
      <c r="C249" s="4" t="s">
        <v>47</v>
      </c>
      <c r="D249" s="4" t="s">
        <v>945</v>
      </c>
    </row>
    <row r="250" spans="1:4" ht="56.25">
      <c r="A250" s="4" t="s">
        <v>946</v>
      </c>
      <c r="B250" s="5" t="s">
        <v>947</v>
      </c>
      <c r="C250" s="4" t="s">
        <v>47</v>
      </c>
      <c r="D250" s="4" t="s">
        <v>948</v>
      </c>
    </row>
    <row r="251" spans="1:4" ht="22.5">
      <c r="A251" s="7"/>
      <c r="B251" s="6" t="s">
        <v>8495</v>
      </c>
      <c r="C251" s="7"/>
      <c r="D251" s="7"/>
    </row>
    <row r="252" spans="1:4" ht="45.75" thickBot="1">
      <c r="A252" s="8">
        <v>96543</v>
      </c>
      <c r="B252" s="9" t="s">
        <v>949</v>
      </c>
      <c r="C252" s="8" t="s">
        <v>36</v>
      </c>
      <c r="D252" s="8" t="s">
        <v>950</v>
      </c>
    </row>
    <row r="253" spans="1:4" ht="13.5" thickBot="1">
      <c r="A253" s="12"/>
      <c r="B253" s="13" t="s">
        <v>8496</v>
      </c>
      <c r="C253" s="14"/>
      <c r="D253" s="15"/>
    </row>
    <row r="254" spans="1:4" ht="22.5">
      <c r="A254" s="10" t="s">
        <v>951</v>
      </c>
      <c r="B254" s="11" t="s">
        <v>952</v>
      </c>
      <c r="C254" s="10" t="s">
        <v>13</v>
      </c>
      <c r="D254" s="10" t="s">
        <v>953</v>
      </c>
    </row>
    <row r="255" spans="1:4" ht="22.5">
      <c r="A255" s="4" t="s">
        <v>954</v>
      </c>
      <c r="B255" s="5" t="s">
        <v>955</v>
      </c>
      <c r="C255" s="4" t="s">
        <v>13</v>
      </c>
      <c r="D255" s="4" t="s">
        <v>956</v>
      </c>
    </row>
    <row r="256" spans="1:4" ht="33.75">
      <c r="A256" s="4" t="s">
        <v>957</v>
      </c>
      <c r="B256" s="5" t="s">
        <v>958</v>
      </c>
      <c r="C256" s="4" t="s">
        <v>36</v>
      </c>
      <c r="D256" s="4" t="s">
        <v>959</v>
      </c>
    </row>
    <row r="257" spans="1:4" ht="33.75">
      <c r="A257" s="4" t="s">
        <v>960</v>
      </c>
      <c r="B257" s="5" t="s">
        <v>961</v>
      </c>
      <c r="C257" s="4" t="s">
        <v>1</v>
      </c>
      <c r="D257" s="4" t="s">
        <v>962</v>
      </c>
    </row>
    <row r="258" spans="1:4" ht="33.75">
      <c r="A258" s="4" t="s">
        <v>963</v>
      </c>
      <c r="B258" s="5" t="s">
        <v>964</v>
      </c>
      <c r="C258" s="4" t="s">
        <v>1</v>
      </c>
      <c r="D258" s="4" t="s">
        <v>965</v>
      </c>
    </row>
    <row r="259" spans="1:4" ht="33.75">
      <c r="A259" s="4" t="s">
        <v>966</v>
      </c>
      <c r="B259" s="5" t="s">
        <v>967</v>
      </c>
      <c r="C259" s="4" t="s">
        <v>1</v>
      </c>
      <c r="D259" s="4" t="s">
        <v>968</v>
      </c>
    </row>
    <row r="260" spans="1:4" ht="33.75">
      <c r="A260" s="4" t="s">
        <v>969</v>
      </c>
      <c r="B260" s="5" t="s">
        <v>970</v>
      </c>
      <c r="C260" s="4" t="s">
        <v>1</v>
      </c>
      <c r="D260" s="4" t="s">
        <v>971</v>
      </c>
    </row>
    <row r="261" spans="1:4" ht="45">
      <c r="A261" s="4" t="s">
        <v>972</v>
      </c>
      <c r="B261" s="5" t="s">
        <v>973</v>
      </c>
      <c r="C261" s="4" t="s">
        <v>1</v>
      </c>
      <c r="D261" s="4" t="s">
        <v>904</v>
      </c>
    </row>
    <row r="262" spans="1:4" ht="45">
      <c r="A262" s="4" t="s">
        <v>974</v>
      </c>
      <c r="B262" s="5" t="s">
        <v>975</v>
      </c>
      <c r="C262" s="4" t="s">
        <v>1</v>
      </c>
      <c r="D262" s="4" t="s">
        <v>976</v>
      </c>
    </row>
    <row r="263" spans="1:4" ht="45">
      <c r="A263" s="4" t="s">
        <v>977</v>
      </c>
      <c r="B263" s="5" t="s">
        <v>978</v>
      </c>
      <c r="C263" s="4" t="s">
        <v>1</v>
      </c>
      <c r="D263" s="4" t="s">
        <v>901</v>
      </c>
    </row>
    <row r="264" spans="1:4" ht="45">
      <c r="A264" s="4" t="s">
        <v>979</v>
      </c>
      <c r="B264" s="5" t="s">
        <v>980</v>
      </c>
      <c r="C264" s="4" t="s">
        <v>1</v>
      </c>
      <c r="D264" s="4" t="s">
        <v>981</v>
      </c>
    </row>
    <row r="265" spans="1:4" ht="56.25">
      <c r="A265" s="4" t="s">
        <v>982</v>
      </c>
      <c r="B265" s="5" t="s">
        <v>983</v>
      </c>
      <c r="C265" s="4" t="s">
        <v>1</v>
      </c>
      <c r="D265" s="4" t="s">
        <v>984</v>
      </c>
    </row>
    <row r="266" spans="1:4" ht="56.25">
      <c r="A266" s="4" t="s">
        <v>985</v>
      </c>
      <c r="B266" s="5" t="s">
        <v>986</v>
      </c>
      <c r="C266" s="4" t="s">
        <v>1</v>
      </c>
      <c r="D266" s="4" t="s">
        <v>987</v>
      </c>
    </row>
    <row r="267" spans="1:4" ht="33.75">
      <c r="A267" s="4" t="s">
        <v>988</v>
      </c>
      <c r="B267" s="5" t="s">
        <v>989</v>
      </c>
      <c r="C267" s="4" t="s">
        <v>1</v>
      </c>
      <c r="D267" s="4" t="s">
        <v>990</v>
      </c>
    </row>
    <row r="268" spans="1:4" ht="34.5" thickBot="1">
      <c r="A268" s="8" t="s">
        <v>991</v>
      </c>
      <c r="B268" s="9" t="s">
        <v>992</v>
      </c>
      <c r="C268" s="8" t="s">
        <v>1</v>
      </c>
      <c r="D268" s="8" t="s">
        <v>993</v>
      </c>
    </row>
    <row r="269" spans="1:4" ht="23.25" thickBot="1">
      <c r="A269" s="12"/>
      <c r="B269" s="13" t="s">
        <v>8497</v>
      </c>
      <c r="C269" s="14"/>
      <c r="D269" s="15"/>
    </row>
    <row r="270" spans="1:4" ht="33.75">
      <c r="A270" s="10">
        <v>85662</v>
      </c>
      <c r="B270" s="11" t="s">
        <v>994</v>
      </c>
      <c r="C270" s="10" t="s">
        <v>47</v>
      </c>
      <c r="D270" s="10" t="s">
        <v>995</v>
      </c>
    </row>
    <row r="271" spans="1:4" ht="33.75">
      <c r="A271" s="4" t="s">
        <v>996</v>
      </c>
      <c r="B271" s="5" t="s">
        <v>997</v>
      </c>
      <c r="C271" s="4" t="s">
        <v>36</v>
      </c>
      <c r="D271" s="4" t="s">
        <v>998</v>
      </c>
    </row>
    <row r="272" spans="1:4" ht="33.75">
      <c r="A272" s="4" t="s">
        <v>999</v>
      </c>
      <c r="B272" s="5" t="s">
        <v>1000</v>
      </c>
      <c r="C272" s="4" t="s">
        <v>36</v>
      </c>
      <c r="D272" s="4" t="s">
        <v>1001</v>
      </c>
    </row>
    <row r="273" spans="1:4" ht="33.75">
      <c r="A273" s="4" t="s">
        <v>1002</v>
      </c>
      <c r="B273" s="5" t="s">
        <v>1003</v>
      </c>
      <c r="C273" s="4" t="s">
        <v>36</v>
      </c>
      <c r="D273" s="4" t="s">
        <v>257</v>
      </c>
    </row>
    <row r="274" spans="1:4" ht="45">
      <c r="A274" s="4" t="s">
        <v>1004</v>
      </c>
      <c r="B274" s="5" t="s">
        <v>1005</v>
      </c>
      <c r="C274" s="4" t="s">
        <v>36</v>
      </c>
      <c r="D274" s="4" t="s">
        <v>230</v>
      </c>
    </row>
    <row r="275" spans="1:4" ht="45.75" thickBot="1">
      <c r="A275" s="8" t="s">
        <v>1006</v>
      </c>
      <c r="B275" s="9" t="s">
        <v>1007</v>
      </c>
      <c r="C275" s="8" t="s">
        <v>36</v>
      </c>
      <c r="D275" s="8" t="s">
        <v>1008</v>
      </c>
    </row>
    <row r="276" spans="1:4" ht="13.5" thickBot="1">
      <c r="A276" s="12"/>
      <c r="B276" s="13" t="s">
        <v>8498</v>
      </c>
      <c r="C276" s="14"/>
      <c r="D276" s="15"/>
    </row>
    <row r="277" spans="1:4" ht="56.25">
      <c r="A277" s="10" t="s">
        <v>1009</v>
      </c>
      <c r="B277" s="11" t="s">
        <v>1010</v>
      </c>
      <c r="C277" s="10" t="s">
        <v>36</v>
      </c>
      <c r="D277" s="10" t="s">
        <v>15</v>
      </c>
    </row>
    <row r="278" spans="1:4" ht="56.25">
      <c r="A278" s="4" t="s">
        <v>1011</v>
      </c>
      <c r="B278" s="5" t="s">
        <v>1012</v>
      </c>
      <c r="C278" s="4" t="s">
        <v>36</v>
      </c>
      <c r="D278" s="4" t="s">
        <v>1013</v>
      </c>
    </row>
    <row r="279" spans="1:4" ht="45">
      <c r="A279" s="4" t="s">
        <v>1014</v>
      </c>
      <c r="B279" s="5" t="s">
        <v>1015</v>
      </c>
      <c r="C279" s="4" t="s">
        <v>36</v>
      </c>
      <c r="D279" s="4" t="s">
        <v>1016</v>
      </c>
    </row>
    <row r="280" spans="1:4" ht="45">
      <c r="A280" s="4" t="s">
        <v>1017</v>
      </c>
      <c r="B280" s="5" t="s">
        <v>1018</v>
      </c>
      <c r="C280" s="4" t="s">
        <v>36</v>
      </c>
      <c r="D280" s="4" t="s">
        <v>1019</v>
      </c>
    </row>
    <row r="281" spans="1:4" ht="45">
      <c r="A281" s="4" t="s">
        <v>1020</v>
      </c>
      <c r="B281" s="5" t="s">
        <v>1021</v>
      </c>
      <c r="C281" s="4" t="s">
        <v>36</v>
      </c>
      <c r="D281" s="4" t="s">
        <v>1022</v>
      </c>
    </row>
    <row r="282" spans="1:4" ht="45">
      <c r="A282" s="4" t="s">
        <v>1023</v>
      </c>
      <c r="B282" s="5" t="s">
        <v>1024</v>
      </c>
      <c r="C282" s="4" t="s">
        <v>36</v>
      </c>
      <c r="D282" s="4" t="s">
        <v>1025</v>
      </c>
    </row>
    <row r="283" spans="1:4" ht="45">
      <c r="A283" s="4" t="s">
        <v>1026</v>
      </c>
      <c r="B283" s="5" t="s">
        <v>1027</v>
      </c>
      <c r="C283" s="4" t="s">
        <v>36</v>
      </c>
      <c r="D283" s="4" t="s">
        <v>862</v>
      </c>
    </row>
    <row r="284" spans="1:4" ht="45">
      <c r="A284" s="4" t="s">
        <v>1028</v>
      </c>
      <c r="B284" s="5" t="s">
        <v>1029</v>
      </c>
      <c r="C284" s="4" t="s">
        <v>36</v>
      </c>
      <c r="D284" s="4" t="s">
        <v>1030</v>
      </c>
    </row>
    <row r="285" spans="1:4" ht="45">
      <c r="A285" s="4" t="s">
        <v>1031</v>
      </c>
      <c r="B285" s="5" t="s">
        <v>1032</v>
      </c>
      <c r="C285" s="4" t="s">
        <v>36</v>
      </c>
      <c r="D285" s="4" t="s">
        <v>1033</v>
      </c>
    </row>
    <row r="286" spans="1:4" ht="45">
      <c r="A286" s="4" t="s">
        <v>1034</v>
      </c>
      <c r="B286" s="5" t="s">
        <v>1035</v>
      </c>
      <c r="C286" s="4" t="s">
        <v>36</v>
      </c>
      <c r="D286" s="4" t="s">
        <v>1036</v>
      </c>
    </row>
    <row r="287" spans="1:4" ht="45.75" thickBot="1">
      <c r="A287" s="8" t="s">
        <v>1037</v>
      </c>
      <c r="B287" s="9" t="s">
        <v>1038</v>
      </c>
      <c r="C287" s="8" t="s">
        <v>36</v>
      </c>
      <c r="D287" s="8" t="s">
        <v>257</v>
      </c>
    </row>
    <row r="288" spans="1:4" ht="13.5" thickBot="1">
      <c r="A288" s="12"/>
      <c r="B288" s="13" t="s">
        <v>8499</v>
      </c>
      <c r="C288" s="14"/>
      <c r="D288" s="15"/>
    </row>
    <row r="289" spans="1:4" ht="45">
      <c r="A289" s="4">
        <v>92791</v>
      </c>
      <c r="B289" s="5" t="s">
        <v>1050</v>
      </c>
      <c r="C289" s="4" t="s">
        <v>36</v>
      </c>
      <c r="D289" s="4" t="s">
        <v>1051</v>
      </c>
    </row>
    <row r="290" spans="1:4" ht="45">
      <c r="A290" s="4" t="s">
        <v>1052</v>
      </c>
      <c r="B290" s="5" t="s">
        <v>1053</v>
      </c>
      <c r="C290" s="4" t="s">
        <v>36</v>
      </c>
      <c r="D290" s="4" t="s">
        <v>119</v>
      </c>
    </row>
    <row r="291" spans="1:4" ht="45">
      <c r="A291" s="4">
        <v>92793</v>
      </c>
      <c r="B291" s="5" t="s">
        <v>1054</v>
      </c>
      <c r="C291" s="4" t="s">
        <v>36</v>
      </c>
      <c r="D291" s="4" t="s">
        <v>1045</v>
      </c>
    </row>
    <row r="292" spans="1:4" ht="45">
      <c r="A292" s="4" t="s">
        <v>1055</v>
      </c>
      <c r="B292" s="5" t="s">
        <v>1056</v>
      </c>
      <c r="C292" s="4" t="s">
        <v>36</v>
      </c>
      <c r="D292" s="4" t="s">
        <v>223</v>
      </c>
    </row>
    <row r="293" spans="1:4" ht="45">
      <c r="A293" s="4" t="s">
        <v>1057</v>
      </c>
      <c r="B293" s="5" t="s">
        <v>1058</v>
      </c>
      <c r="C293" s="4" t="s">
        <v>36</v>
      </c>
      <c r="D293" s="4" t="s">
        <v>1059</v>
      </c>
    </row>
    <row r="294" spans="1:4" ht="45">
      <c r="A294" s="4" t="s">
        <v>1060</v>
      </c>
      <c r="B294" s="5" t="s">
        <v>1061</v>
      </c>
      <c r="C294" s="4" t="s">
        <v>36</v>
      </c>
      <c r="D294" s="4" t="s">
        <v>17</v>
      </c>
    </row>
    <row r="295" spans="1:4" ht="45">
      <c r="A295" s="4" t="s">
        <v>1062</v>
      </c>
      <c r="B295" s="5" t="s">
        <v>1063</v>
      </c>
      <c r="C295" s="4" t="s">
        <v>36</v>
      </c>
      <c r="D295" s="4" t="s">
        <v>175</v>
      </c>
    </row>
    <row r="296" spans="1:4" ht="45.75" thickBot="1">
      <c r="A296" s="8" t="s">
        <v>1064</v>
      </c>
      <c r="B296" s="9" t="s">
        <v>1065</v>
      </c>
      <c r="C296" s="8" t="s">
        <v>36</v>
      </c>
      <c r="D296" s="8" t="s">
        <v>99</v>
      </c>
    </row>
    <row r="297" spans="1:4" ht="13.5" thickBot="1">
      <c r="A297" s="12"/>
      <c r="B297" s="13" t="s">
        <v>8500</v>
      </c>
      <c r="C297" s="14"/>
      <c r="D297" s="15"/>
    </row>
    <row r="298" spans="1:4" ht="33.75">
      <c r="A298" s="10" t="s">
        <v>1066</v>
      </c>
      <c r="B298" s="11" t="s">
        <v>1067</v>
      </c>
      <c r="C298" s="10" t="s">
        <v>36</v>
      </c>
      <c r="D298" s="10" t="s">
        <v>107</v>
      </c>
    </row>
    <row r="299" spans="1:4" ht="33.75">
      <c r="A299" s="4" t="s">
        <v>1068</v>
      </c>
      <c r="B299" s="5" t="s">
        <v>1069</v>
      </c>
      <c r="C299" s="4" t="s">
        <v>36</v>
      </c>
      <c r="D299" s="4" t="s">
        <v>1070</v>
      </c>
    </row>
    <row r="300" spans="1:4" ht="33.75">
      <c r="A300" s="4" t="s">
        <v>1071</v>
      </c>
      <c r="B300" s="5" t="s">
        <v>1072</v>
      </c>
      <c r="C300" s="4" t="s">
        <v>36</v>
      </c>
      <c r="D300" s="4" t="s">
        <v>1073</v>
      </c>
    </row>
    <row r="301" spans="1:4" ht="33.75">
      <c r="A301" s="4" t="s">
        <v>1074</v>
      </c>
      <c r="B301" s="5" t="s">
        <v>1075</v>
      </c>
      <c r="C301" s="4" t="s">
        <v>36</v>
      </c>
      <c r="D301" s="4" t="s">
        <v>1076</v>
      </c>
    </row>
    <row r="302" spans="1:4" ht="33.75">
      <c r="A302" s="4" t="s">
        <v>1077</v>
      </c>
      <c r="B302" s="5" t="s">
        <v>1078</v>
      </c>
      <c r="C302" s="4" t="s">
        <v>36</v>
      </c>
      <c r="D302" s="4" t="s">
        <v>1079</v>
      </c>
    </row>
    <row r="303" spans="1:4" ht="33.75">
      <c r="A303" s="4" t="s">
        <v>1080</v>
      </c>
      <c r="B303" s="5" t="s">
        <v>1081</v>
      </c>
      <c r="C303" s="4" t="s">
        <v>36</v>
      </c>
      <c r="D303" s="4" t="s">
        <v>2</v>
      </c>
    </row>
    <row r="304" spans="1:4" ht="33.75">
      <c r="A304" s="4" t="s">
        <v>1082</v>
      </c>
      <c r="B304" s="5" t="s">
        <v>1083</v>
      </c>
      <c r="C304" s="4" t="s">
        <v>36</v>
      </c>
      <c r="D304" s="4" t="s">
        <v>1084</v>
      </c>
    </row>
    <row r="305" spans="1:4" ht="34.5" thickBot="1">
      <c r="A305" s="8" t="s">
        <v>1085</v>
      </c>
      <c r="B305" s="9" t="s">
        <v>1086</v>
      </c>
      <c r="C305" s="8" t="s">
        <v>36</v>
      </c>
      <c r="D305" s="8" t="s">
        <v>208</v>
      </c>
    </row>
    <row r="306" spans="1:4" ht="13.5" thickBot="1">
      <c r="A306" s="12"/>
      <c r="B306" s="13" t="s">
        <v>8501</v>
      </c>
      <c r="C306" s="14"/>
      <c r="D306" s="15"/>
    </row>
    <row r="307" spans="1:4" ht="56.25">
      <c r="A307" s="10" t="s">
        <v>1100</v>
      </c>
      <c r="B307" s="11" t="s">
        <v>1101</v>
      </c>
      <c r="C307" s="10" t="s">
        <v>36</v>
      </c>
      <c r="D307" s="10" t="s">
        <v>1102</v>
      </c>
    </row>
    <row r="308" spans="1:4" ht="56.25">
      <c r="A308" s="4" t="s">
        <v>1103</v>
      </c>
      <c r="B308" s="5" t="s">
        <v>1104</v>
      </c>
      <c r="C308" s="4" t="s">
        <v>36</v>
      </c>
      <c r="D308" s="4" t="s">
        <v>1105</v>
      </c>
    </row>
    <row r="309" spans="1:4" ht="56.25">
      <c r="A309" s="4" t="s">
        <v>1106</v>
      </c>
      <c r="B309" s="5" t="s">
        <v>1107</v>
      </c>
      <c r="C309" s="4" t="s">
        <v>36</v>
      </c>
      <c r="D309" s="4" t="s">
        <v>1108</v>
      </c>
    </row>
    <row r="310" spans="1:4" ht="56.25">
      <c r="A310" s="4" t="s">
        <v>1109</v>
      </c>
      <c r="B310" s="5" t="s">
        <v>1110</v>
      </c>
      <c r="C310" s="4" t="s">
        <v>36</v>
      </c>
      <c r="D310" s="4" t="s">
        <v>1111</v>
      </c>
    </row>
    <row r="311" spans="1:4" ht="56.25">
      <c r="A311" s="4" t="s">
        <v>1112</v>
      </c>
      <c r="B311" s="5" t="s">
        <v>1113</v>
      </c>
      <c r="C311" s="4" t="s">
        <v>36</v>
      </c>
      <c r="D311" s="4" t="s">
        <v>1114</v>
      </c>
    </row>
    <row r="312" spans="1:4" ht="56.25">
      <c r="A312" s="4" t="s">
        <v>1115</v>
      </c>
      <c r="B312" s="5" t="s">
        <v>1116</v>
      </c>
      <c r="C312" s="4" t="s">
        <v>36</v>
      </c>
      <c r="D312" s="4" t="s">
        <v>1117</v>
      </c>
    </row>
    <row r="313" spans="1:4" ht="22.5">
      <c r="A313" s="7"/>
      <c r="B313" s="6" t="s">
        <v>8502</v>
      </c>
      <c r="C313" s="7"/>
      <c r="D313" s="7"/>
    </row>
    <row r="314" spans="1:4" ht="45">
      <c r="A314" s="4" t="s">
        <v>1118</v>
      </c>
      <c r="B314" s="5" t="s">
        <v>1119</v>
      </c>
      <c r="C314" s="4" t="s">
        <v>36</v>
      </c>
      <c r="D314" s="4" t="s">
        <v>259</v>
      </c>
    </row>
    <row r="315" spans="1:4" ht="45">
      <c r="A315" s="4" t="s">
        <v>1120</v>
      </c>
      <c r="B315" s="5" t="s">
        <v>1121</v>
      </c>
      <c r="C315" s="4" t="s">
        <v>36</v>
      </c>
      <c r="D315" s="4" t="s">
        <v>20</v>
      </c>
    </row>
    <row r="316" spans="1:4" ht="45">
      <c r="A316" s="4" t="s">
        <v>1122</v>
      </c>
      <c r="B316" s="5" t="s">
        <v>1123</v>
      </c>
      <c r="C316" s="4" t="s">
        <v>36</v>
      </c>
      <c r="D316" s="4" t="s">
        <v>1124</v>
      </c>
    </row>
    <row r="317" spans="1:4" ht="45">
      <c r="A317" s="4" t="s">
        <v>1125</v>
      </c>
      <c r="B317" s="5" t="s">
        <v>1126</v>
      </c>
      <c r="C317" s="4" t="s">
        <v>36</v>
      </c>
      <c r="D317" s="4" t="s">
        <v>1127</v>
      </c>
    </row>
    <row r="318" spans="1:4" ht="45">
      <c r="A318" s="4" t="s">
        <v>1128</v>
      </c>
      <c r="B318" s="5" t="s">
        <v>1129</v>
      </c>
      <c r="C318" s="4" t="s">
        <v>36</v>
      </c>
      <c r="D318" s="4" t="s">
        <v>1130</v>
      </c>
    </row>
    <row r="319" spans="1:4" ht="45">
      <c r="A319" s="4" t="s">
        <v>1131</v>
      </c>
      <c r="B319" s="5" t="s">
        <v>1132</v>
      </c>
      <c r="C319" s="4" t="s">
        <v>36</v>
      </c>
      <c r="D319" s="4" t="s">
        <v>176</v>
      </c>
    </row>
    <row r="320" spans="1:4" ht="45.75" thickBot="1">
      <c r="A320" s="8" t="s">
        <v>1133</v>
      </c>
      <c r="B320" s="9" t="s">
        <v>1134</v>
      </c>
      <c r="C320" s="8" t="s">
        <v>36</v>
      </c>
      <c r="D320" s="8" t="s">
        <v>1135</v>
      </c>
    </row>
    <row r="321" spans="1:4" ht="13.5" thickBot="1">
      <c r="A321" s="12"/>
      <c r="B321" s="13" t="s">
        <v>8503</v>
      </c>
      <c r="C321" s="14"/>
      <c r="D321" s="15"/>
    </row>
    <row r="322" spans="1:4" ht="22.5">
      <c r="A322" s="10" t="s">
        <v>1136</v>
      </c>
      <c r="B322" s="11" t="s">
        <v>1137</v>
      </c>
      <c r="C322" s="10" t="s">
        <v>47</v>
      </c>
      <c r="D322" s="10" t="s">
        <v>43</v>
      </c>
    </row>
    <row r="323" spans="1:4" ht="22.5">
      <c r="A323" s="4" t="s">
        <v>1138</v>
      </c>
      <c r="B323" s="5" t="s">
        <v>1139</v>
      </c>
      <c r="C323" s="4" t="s">
        <v>294</v>
      </c>
      <c r="D323" s="4" t="s">
        <v>1140</v>
      </c>
    </row>
    <row r="324" spans="1:4" ht="23.25" thickBot="1">
      <c r="A324" s="4" t="s">
        <v>1141</v>
      </c>
      <c r="B324" s="5" t="s">
        <v>1142</v>
      </c>
      <c r="C324" s="4" t="s">
        <v>294</v>
      </c>
      <c r="D324" s="4" t="s">
        <v>1143</v>
      </c>
    </row>
    <row r="325" spans="1:4" ht="13.5" thickBot="1">
      <c r="A325" s="12"/>
      <c r="B325" s="13" t="s">
        <v>8504</v>
      </c>
      <c r="C325" s="14"/>
      <c r="D325" s="15"/>
    </row>
    <row r="326" spans="1:4" ht="45">
      <c r="A326" s="4" t="s">
        <v>1146</v>
      </c>
      <c r="B326" s="5" t="s">
        <v>1147</v>
      </c>
      <c r="C326" s="4" t="s">
        <v>294</v>
      </c>
      <c r="D326" s="4" t="s">
        <v>1148</v>
      </c>
    </row>
    <row r="327" spans="1:4">
      <c r="A327" s="7"/>
      <c r="B327" s="6" t="s">
        <v>8505</v>
      </c>
      <c r="C327" s="7"/>
      <c r="D327" s="7"/>
    </row>
    <row r="328" spans="1:4" ht="45.75" thickBot="1">
      <c r="A328" s="4" t="s">
        <v>1149</v>
      </c>
      <c r="B328" s="5" t="s">
        <v>1150</v>
      </c>
      <c r="C328" s="4" t="s">
        <v>294</v>
      </c>
      <c r="D328" s="4" t="s">
        <v>1151</v>
      </c>
    </row>
    <row r="329" spans="1:4" ht="13.5" thickBot="1">
      <c r="A329" s="12"/>
      <c r="B329" s="13" t="s">
        <v>8506</v>
      </c>
      <c r="C329" s="14"/>
      <c r="D329" s="15"/>
    </row>
    <row r="330" spans="1:4" ht="56.25">
      <c r="A330" s="10" t="s">
        <v>1152</v>
      </c>
      <c r="B330" s="11" t="s">
        <v>1153</v>
      </c>
      <c r="C330" s="10" t="s">
        <v>294</v>
      </c>
      <c r="D330" s="10" t="s">
        <v>1154</v>
      </c>
    </row>
    <row r="331" spans="1:4" ht="45.75" thickBot="1">
      <c r="A331" s="4">
        <v>96556</v>
      </c>
      <c r="B331" s="5" t="s">
        <v>1155</v>
      </c>
      <c r="C331" s="4" t="s">
        <v>294</v>
      </c>
      <c r="D331" s="4" t="s">
        <v>1156</v>
      </c>
    </row>
    <row r="332" spans="1:4" ht="13.5" thickBot="1">
      <c r="A332" s="12"/>
      <c r="B332" s="13" t="s">
        <v>8507</v>
      </c>
      <c r="C332" s="14"/>
      <c r="D332" s="15"/>
    </row>
    <row r="333" spans="1:4" ht="68.25" thickBot="1">
      <c r="A333" s="4" t="s">
        <v>1158</v>
      </c>
      <c r="B333" s="5" t="s">
        <v>1159</v>
      </c>
      <c r="C333" s="4" t="s">
        <v>47</v>
      </c>
      <c r="D333" s="4" t="s">
        <v>1160</v>
      </c>
    </row>
    <row r="334" spans="1:4" ht="13.5" thickBot="1">
      <c r="A334" s="12"/>
      <c r="B334" s="13" t="s">
        <v>8508</v>
      </c>
      <c r="C334" s="14"/>
      <c r="D334" s="15"/>
    </row>
    <row r="335" spans="1:4" ht="22.5">
      <c r="A335" s="4" t="s">
        <v>1161</v>
      </c>
      <c r="B335" s="5" t="s">
        <v>1162</v>
      </c>
      <c r="C335" s="4" t="s">
        <v>294</v>
      </c>
      <c r="D335" s="4" t="s">
        <v>1163</v>
      </c>
    </row>
    <row r="336" spans="1:4">
      <c r="A336" s="7"/>
      <c r="B336" s="6" t="s">
        <v>8509</v>
      </c>
      <c r="C336" s="7"/>
      <c r="D336" s="7"/>
    </row>
    <row r="337" spans="1:4" ht="22.5">
      <c r="A337" s="4" t="s">
        <v>1164</v>
      </c>
      <c r="B337" s="5" t="s">
        <v>1165</v>
      </c>
      <c r="C337" s="4" t="s">
        <v>47</v>
      </c>
      <c r="D337" s="4" t="s">
        <v>1166</v>
      </c>
    </row>
    <row r="338" spans="1:4" ht="22.5">
      <c r="A338" s="4" t="s">
        <v>1167</v>
      </c>
      <c r="B338" s="5" t="s">
        <v>1168</v>
      </c>
      <c r="C338" s="4" t="s">
        <v>1</v>
      </c>
      <c r="D338" s="4" t="s">
        <v>1169</v>
      </c>
    </row>
    <row r="339" spans="1:4" ht="45">
      <c r="A339" s="4" t="s">
        <v>1170</v>
      </c>
      <c r="B339" s="5" t="s">
        <v>1171</v>
      </c>
      <c r="C339" s="4" t="s">
        <v>1</v>
      </c>
      <c r="D339" s="4" t="s">
        <v>1172</v>
      </c>
    </row>
    <row r="340" spans="1:4" ht="22.5">
      <c r="A340" s="4" t="s">
        <v>1173</v>
      </c>
      <c r="B340" s="5" t="s">
        <v>1174</v>
      </c>
      <c r="C340" s="4" t="s">
        <v>36</v>
      </c>
      <c r="D340" s="4" t="s">
        <v>1175</v>
      </c>
    </row>
    <row r="341" spans="1:4">
      <c r="A341" s="7"/>
      <c r="B341" s="6" t="s">
        <v>8510</v>
      </c>
      <c r="C341" s="7"/>
      <c r="D341" s="7"/>
    </row>
    <row r="342" spans="1:4" ht="33.75">
      <c r="A342" s="4" t="s">
        <v>1178</v>
      </c>
      <c r="B342" s="5" t="s">
        <v>1179</v>
      </c>
      <c r="C342" s="4" t="s">
        <v>1</v>
      </c>
      <c r="D342" s="4" t="s">
        <v>1180</v>
      </c>
    </row>
    <row r="343" spans="1:4" ht="33.75">
      <c r="A343" s="4" t="s">
        <v>1181</v>
      </c>
      <c r="B343" s="5" t="s">
        <v>1182</v>
      </c>
      <c r="C343" s="4" t="s">
        <v>1</v>
      </c>
      <c r="D343" s="4" t="s">
        <v>1183</v>
      </c>
    </row>
    <row r="344" spans="1:4" ht="33.75">
      <c r="A344" s="4" t="s">
        <v>1184</v>
      </c>
      <c r="B344" s="5" t="s">
        <v>1185</v>
      </c>
      <c r="C344" s="4" t="s">
        <v>1</v>
      </c>
      <c r="D344" s="4" t="s">
        <v>1186</v>
      </c>
    </row>
    <row r="345" spans="1:4" ht="45">
      <c r="A345" s="4" t="s">
        <v>1187</v>
      </c>
      <c r="B345" s="5" t="s">
        <v>1188</v>
      </c>
      <c r="C345" s="4" t="s">
        <v>1</v>
      </c>
      <c r="D345" s="4" t="s">
        <v>1189</v>
      </c>
    </row>
    <row r="346" spans="1:4" ht="45">
      <c r="A346" s="4" t="s">
        <v>1190</v>
      </c>
      <c r="B346" s="5" t="s">
        <v>1191</v>
      </c>
      <c r="C346" s="4" t="s">
        <v>1</v>
      </c>
      <c r="D346" s="4" t="s">
        <v>1192</v>
      </c>
    </row>
    <row r="347" spans="1:4" ht="45">
      <c r="A347" s="8" t="s">
        <v>1193</v>
      </c>
      <c r="B347" s="9" t="s">
        <v>1194</v>
      </c>
      <c r="C347" s="8" t="s">
        <v>1</v>
      </c>
      <c r="D347" s="8" t="s">
        <v>1176</v>
      </c>
    </row>
    <row r="348" spans="1:4" ht="22.5">
      <c r="A348" s="4" t="s">
        <v>1196</v>
      </c>
      <c r="B348" s="5" t="s">
        <v>1197</v>
      </c>
      <c r="C348" s="4" t="s">
        <v>294</v>
      </c>
      <c r="D348" s="4" t="s">
        <v>1198</v>
      </c>
    </row>
    <row r="349" spans="1:4" ht="45">
      <c r="A349" s="4" t="s">
        <v>1199</v>
      </c>
      <c r="B349" s="5" t="s">
        <v>1200</v>
      </c>
      <c r="C349" s="4" t="s">
        <v>294</v>
      </c>
      <c r="D349" s="4" t="s">
        <v>1201</v>
      </c>
    </row>
    <row r="350" spans="1:4">
      <c r="A350" s="7"/>
      <c r="B350" s="6" t="s">
        <v>8511</v>
      </c>
      <c r="C350" s="7"/>
      <c r="D350" s="7"/>
    </row>
    <row r="351" spans="1:4" ht="45">
      <c r="A351" s="4" t="s">
        <v>1202</v>
      </c>
      <c r="B351" s="5" t="s">
        <v>1203</v>
      </c>
      <c r="C351" s="4" t="s">
        <v>47</v>
      </c>
      <c r="D351" s="4" t="s">
        <v>268</v>
      </c>
    </row>
    <row r="352" spans="1:4" ht="45">
      <c r="A352" s="4" t="s">
        <v>1204</v>
      </c>
      <c r="B352" s="5" t="s">
        <v>1205</v>
      </c>
      <c r="C352" s="4" t="s">
        <v>47</v>
      </c>
      <c r="D352" s="4" t="s">
        <v>1206</v>
      </c>
    </row>
    <row r="353" spans="1:4" ht="45">
      <c r="A353" s="4" t="s">
        <v>1207</v>
      </c>
      <c r="B353" s="5" t="s">
        <v>1208</v>
      </c>
      <c r="C353" s="4" t="s">
        <v>47</v>
      </c>
      <c r="D353" s="4" t="s">
        <v>1209</v>
      </c>
    </row>
    <row r="354" spans="1:4" ht="45">
      <c r="A354" s="4" t="s">
        <v>1210</v>
      </c>
      <c r="B354" s="5" t="s">
        <v>1211</v>
      </c>
      <c r="C354" s="4" t="s">
        <v>47</v>
      </c>
      <c r="D354" s="4" t="s">
        <v>1212</v>
      </c>
    </row>
    <row r="355" spans="1:4" ht="45">
      <c r="A355" s="4" t="s">
        <v>1213</v>
      </c>
      <c r="B355" s="5" t="s">
        <v>1214</v>
      </c>
      <c r="C355" s="4" t="s">
        <v>47</v>
      </c>
      <c r="D355" s="4" t="s">
        <v>1215</v>
      </c>
    </row>
    <row r="356" spans="1:4" ht="67.5">
      <c r="A356" s="4" t="s">
        <v>1216</v>
      </c>
      <c r="B356" s="5" t="s">
        <v>1217</v>
      </c>
      <c r="C356" s="4" t="s">
        <v>47</v>
      </c>
      <c r="D356" s="4" t="s">
        <v>1218</v>
      </c>
    </row>
    <row r="357" spans="1:4" ht="45">
      <c r="A357" s="4" t="s">
        <v>1219</v>
      </c>
      <c r="B357" s="5" t="s">
        <v>1220</v>
      </c>
      <c r="C357" s="4" t="s">
        <v>47</v>
      </c>
      <c r="D357" s="4" t="s">
        <v>1221</v>
      </c>
    </row>
    <row r="358" spans="1:4" ht="33.75">
      <c r="A358" s="4" t="s">
        <v>1222</v>
      </c>
      <c r="B358" s="5" t="s">
        <v>1223</v>
      </c>
      <c r="C358" s="4" t="s">
        <v>47</v>
      </c>
      <c r="D358" s="4" t="s">
        <v>1224</v>
      </c>
    </row>
    <row r="359" spans="1:4" ht="33.75">
      <c r="A359" s="4" t="s">
        <v>1225</v>
      </c>
      <c r="B359" s="5" t="s">
        <v>1226</v>
      </c>
      <c r="C359" s="4" t="s">
        <v>47</v>
      </c>
      <c r="D359" s="4" t="s">
        <v>1227</v>
      </c>
    </row>
    <row r="360" spans="1:4" ht="22.5">
      <c r="A360" s="4" t="s">
        <v>1228</v>
      </c>
      <c r="B360" s="5" t="s">
        <v>1229</v>
      </c>
      <c r="C360" s="4" t="s">
        <v>47</v>
      </c>
      <c r="D360" s="4" t="s">
        <v>1230</v>
      </c>
    </row>
    <row r="361" spans="1:4" ht="45">
      <c r="A361" s="4" t="s">
        <v>1231</v>
      </c>
      <c r="B361" s="5" t="s">
        <v>1232</v>
      </c>
      <c r="C361" s="4" t="s">
        <v>47</v>
      </c>
      <c r="D361" s="4" t="s">
        <v>1233</v>
      </c>
    </row>
    <row r="362" spans="1:4" ht="45">
      <c r="A362" s="4" t="s">
        <v>1234</v>
      </c>
      <c r="B362" s="5" t="s">
        <v>1235</v>
      </c>
      <c r="C362" s="4" t="s">
        <v>47</v>
      </c>
      <c r="D362" s="4" t="s">
        <v>1236</v>
      </c>
    </row>
    <row r="363" spans="1:4" ht="45">
      <c r="A363" s="4" t="s">
        <v>1237</v>
      </c>
      <c r="B363" s="5" t="s">
        <v>1238</v>
      </c>
      <c r="C363" s="4" t="s">
        <v>47</v>
      </c>
      <c r="D363" s="4" t="s">
        <v>1239</v>
      </c>
    </row>
    <row r="364" spans="1:4" ht="33.75">
      <c r="A364" s="4" t="s">
        <v>1240</v>
      </c>
      <c r="B364" s="5" t="s">
        <v>1241</v>
      </c>
      <c r="C364" s="4" t="s">
        <v>47</v>
      </c>
      <c r="D364" s="4" t="s">
        <v>1242</v>
      </c>
    </row>
    <row r="365" spans="1:4" ht="45">
      <c r="A365" s="4" t="s">
        <v>1243</v>
      </c>
      <c r="B365" s="5" t="s">
        <v>1244</v>
      </c>
      <c r="C365" s="4" t="s">
        <v>47</v>
      </c>
      <c r="D365" s="4" t="s">
        <v>1245</v>
      </c>
    </row>
    <row r="366" spans="1:4" ht="45">
      <c r="A366" s="4" t="s">
        <v>1246</v>
      </c>
      <c r="B366" s="5" t="s">
        <v>1247</v>
      </c>
      <c r="C366" s="4" t="s">
        <v>47</v>
      </c>
      <c r="D366" s="4" t="s">
        <v>1248</v>
      </c>
    </row>
    <row r="367" spans="1:4" ht="33.75">
      <c r="A367" s="4" t="s">
        <v>1249</v>
      </c>
      <c r="B367" s="5" t="s">
        <v>1250</v>
      </c>
      <c r="C367" s="4" t="s">
        <v>47</v>
      </c>
      <c r="D367" s="4" t="s">
        <v>1251</v>
      </c>
    </row>
    <row r="368" spans="1:4" ht="33.75">
      <c r="A368" s="4" t="s">
        <v>1252</v>
      </c>
      <c r="B368" s="5" t="s">
        <v>1253</v>
      </c>
      <c r="C368" s="4" t="s">
        <v>47</v>
      </c>
      <c r="D368" s="4" t="s">
        <v>1254</v>
      </c>
    </row>
    <row r="369" spans="1:4" ht="45">
      <c r="A369" s="4" t="s">
        <v>1255</v>
      </c>
      <c r="B369" s="5" t="s">
        <v>1256</v>
      </c>
      <c r="C369" s="4" t="s">
        <v>47</v>
      </c>
      <c r="D369" s="4" t="s">
        <v>1257</v>
      </c>
    </row>
    <row r="370" spans="1:4" ht="33.75">
      <c r="A370" s="4" t="s">
        <v>1258</v>
      </c>
      <c r="B370" s="5" t="s">
        <v>1259</v>
      </c>
      <c r="C370" s="4" t="s">
        <v>47</v>
      </c>
      <c r="D370" s="4" t="s">
        <v>1176</v>
      </c>
    </row>
    <row r="371" spans="1:4" ht="45">
      <c r="A371" s="4" t="s">
        <v>1260</v>
      </c>
      <c r="B371" s="5" t="s">
        <v>1261</v>
      </c>
      <c r="C371" s="4" t="s">
        <v>1</v>
      </c>
      <c r="D371" s="4" t="s">
        <v>1262</v>
      </c>
    </row>
    <row r="372" spans="1:4" ht="33.75">
      <c r="A372" s="4" t="s">
        <v>1263</v>
      </c>
      <c r="B372" s="5" t="s">
        <v>1264</v>
      </c>
      <c r="C372" s="4" t="s">
        <v>47</v>
      </c>
      <c r="D372" s="4" t="s">
        <v>1265</v>
      </c>
    </row>
    <row r="373" spans="1:4" ht="33.75">
      <c r="A373" s="4" t="s">
        <v>1266</v>
      </c>
      <c r="B373" s="5" t="s">
        <v>1267</v>
      </c>
      <c r="C373" s="4" t="s">
        <v>47</v>
      </c>
      <c r="D373" s="4" t="s">
        <v>1268</v>
      </c>
    </row>
    <row r="374" spans="1:4" ht="33.75">
      <c r="A374" s="4" t="s">
        <v>1269</v>
      </c>
      <c r="B374" s="5" t="s">
        <v>1270</v>
      </c>
      <c r="C374" s="4" t="s">
        <v>1195</v>
      </c>
      <c r="D374" s="4" t="s">
        <v>1271</v>
      </c>
    </row>
    <row r="375" spans="1:4" ht="33.75">
      <c r="A375" s="4" t="s">
        <v>1272</v>
      </c>
      <c r="B375" s="5" t="s">
        <v>1273</v>
      </c>
      <c r="C375" s="4" t="s">
        <v>1</v>
      </c>
      <c r="D375" s="4" t="s">
        <v>1274</v>
      </c>
    </row>
    <row r="376" spans="1:4" ht="33.75">
      <c r="A376" s="4" t="s">
        <v>1275</v>
      </c>
      <c r="B376" s="5" t="s">
        <v>1276</v>
      </c>
      <c r="C376" s="4" t="s">
        <v>47</v>
      </c>
      <c r="D376" s="4" t="s">
        <v>1277</v>
      </c>
    </row>
    <row r="377" spans="1:4" ht="56.25">
      <c r="A377" s="4" t="s">
        <v>1278</v>
      </c>
      <c r="B377" s="5" t="s">
        <v>1279</v>
      </c>
      <c r="C377" s="4" t="s">
        <v>1</v>
      </c>
      <c r="D377" s="4" t="s">
        <v>1280</v>
      </c>
    </row>
    <row r="378" spans="1:4" ht="56.25">
      <c r="A378" s="4" t="s">
        <v>1281</v>
      </c>
      <c r="B378" s="5" t="s">
        <v>1282</v>
      </c>
      <c r="C378" s="4" t="s">
        <v>1</v>
      </c>
      <c r="D378" s="4" t="s">
        <v>1283</v>
      </c>
    </row>
    <row r="379" spans="1:4" ht="56.25">
      <c r="A379" s="4" t="s">
        <v>1284</v>
      </c>
      <c r="B379" s="5" t="s">
        <v>1285</v>
      </c>
      <c r="C379" s="4" t="s">
        <v>1</v>
      </c>
      <c r="D379" s="4" t="s">
        <v>1286</v>
      </c>
    </row>
    <row r="380" spans="1:4" ht="56.25">
      <c r="A380" s="4" t="s">
        <v>1287</v>
      </c>
      <c r="B380" s="5" t="s">
        <v>1288</v>
      </c>
      <c r="C380" s="4" t="s">
        <v>1</v>
      </c>
      <c r="D380" s="4" t="s">
        <v>1289</v>
      </c>
    </row>
    <row r="381" spans="1:4" ht="56.25">
      <c r="A381" s="4" t="s">
        <v>1290</v>
      </c>
      <c r="B381" s="5" t="s">
        <v>1291</v>
      </c>
      <c r="C381" s="4" t="s">
        <v>1</v>
      </c>
      <c r="D381" s="4" t="s">
        <v>1292</v>
      </c>
    </row>
    <row r="382" spans="1:4" ht="56.25">
      <c r="A382" s="4" t="s">
        <v>1293</v>
      </c>
      <c r="B382" s="5" t="s">
        <v>1294</v>
      </c>
      <c r="C382" s="4" t="s">
        <v>1</v>
      </c>
      <c r="D382" s="4" t="s">
        <v>1049</v>
      </c>
    </row>
    <row r="383" spans="1:4" ht="56.25">
      <c r="A383" s="4" t="s">
        <v>1295</v>
      </c>
      <c r="B383" s="5" t="s">
        <v>1296</v>
      </c>
      <c r="C383" s="4" t="s">
        <v>1</v>
      </c>
      <c r="D383" s="4" t="s">
        <v>1297</v>
      </c>
    </row>
    <row r="384" spans="1:4" ht="56.25">
      <c r="A384" s="4" t="s">
        <v>1298</v>
      </c>
      <c r="B384" s="5" t="s">
        <v>1299</v>
      </c>
      <c r="C384" s="4" t="s">
        <v>1</v>
      </c>
      <c r="D384" s="4" t="s">
        <v>186</v>
      </c>
    </row>
    <row r="385" spans="1:4" ht="56.25">
      <c r="A385" s="4" t="s">
        <v>1300</v>
      </c>
      <c r="B385" s="5" t="s">
        <v>1301</v>
      </c>
      <c r="C385" s="4" t="s">
        <v>1</v>
      </c>
      <c r="D385" s="4" t="s">
        <v>1090</v>
      </c>
    </row>
    <row r="386" spans="1:4" ht="56.25">
      <c r="A386" s="4" t="s">
        <v>1302</v>
      </c>
      <c r="B386" s="5" t="s">
        <v>1303</v>
      </c>
      <c r="C386" s="4" t="s">
        <v>1</v>
      </c>
      <c r="D386" s="4" t="s">
        <v>1304</v>
      </c>
    </row>
    <row r="387" spans="1:4" ht="56.25">
      <c r="A387" s="4" t="s">
        <v>1305</v>
      </c>
      <c r="B387" s="5" t="s">
        <v>1306</v>
      </c>
      <c r="C387" s="4" t="s">
        <v>1</v>
      </c>
      <c r="D387" s="4" t="s">
        <v>1307</v>
      </c>
    </row>
    <row r="388" spans="1:4" ht="56.25">
      <c r="A388" s="4" t="s">
        <v>1308</v>
      </c>
      <c r="B388" s="5" t="s">
        <v>1309</v>
      </c>
      <c r="C388" s="4" t="s">
        <v>1</v>
      </c>
      <c r="D388" s="4" t="s">
        <v>1310</v>
      </c>
    </row>
    <row r="389" spans="1:4" ht="56.25">
      <c r="A389" s="4" t="s">
        <v>1311</v>
      </c>
      <c r="B389" s="5" t="s">
        <v>1312</v>
      </c>
      <c r="C389" s="4" t="s">
        <v>1</v>
      </c>
      <c r="D389" s="4" t="s">
        <v>1313</v>
      </c>
    </row>
    <row r="390" spans="1:4" ht="56.25">
      <c r="A390" s="4" t="s">
        <v>1314</v>
      </c>
      <c r="B390" s="5" t="s">
        <v>1315</v>
      </c>
      <c r="C390" s="4" t="s">
        <v>1</v>
      </c>
      <c r="D390" s="4" t="s">
        <v>1316</v>
      </c>
    </row>
    <row r="391" spans="1:4" ht="56.25">
      <c r="A391" s="4" t="s">
        <v>1317</v>
      </c>
      <c r="B391" s="5" t="s">
        <v>1318</v>
      </c>
      <c r="C391" s="4" t="s">
        <v>1</v>
      </c>
      <c r="D391" s="4" t="s">
        <v>1319</v>
      </c>
    </row>
    <row r="392" spans="1:4" ht="56.25">
      <c r="A392" s="4" t="s">
        <v>1320</v>
      </c>
      <c r="B392" s="5" t="s">
        <v>1321</v>
      </c>
      <c r="C392" s="4" t="s">
        <v>1</v>
      </c>
      <c r="D392" s="4" t="s">
        <v>125</v>
      </c>
    </row>
    <row r="393" spans="1:4" ht="56.25">
      <c r="A393" s="4" t="s">
        <v>1322</v>
      </c>
      <c r="B393" s="5" t="s">
        <v>1323</v>
      </c>
      <c r="C393" s="4" t="s">
        <v>1</v>
      </c>
      <c r="D393" s="4" t="s">
        <v>1324</v>
      </c>
    </row>
    <row r="394" spans="1:4" ht="56.25">
      <c r="A394" s="4" t="s">
        <v>1325</v>
      </c>
      <c r="B394" s="5" t="s">
        <v>1326</v>
      </c>
      <c r="C394" s="4" t="s">
        <v>1</v>
      </c>
      <c r="D394" s="4" t="s">
        <v>108</v>
      </c>
    </row>
    <row r="395" spans="1:4" ht="56.25">
      <c r="A395" s="4" t="s">
        <v>1327</v>
      </c>
      <c r="B395" s="5" t="s">
        <v>1328</v>
      </c>
      <c r="C395" s="4" t="s">
        <v>1</v>
      </c>
      <c r="D395" s="4" t="s">
        <v>1329</v>
      </c>
    </row>
    <row r="396" spans="1:4" ht="56.25">
      <c r="A396" s="4" t="s">
        <v>1330</v>
      </c>
      <c r="B396" s="5" t="s">
        <v>1331</v>
      </c>
      <c r="C396" s="4" t="s">
        <v>1</v>
      </c>
      <c r="D396" s="4" t="s">
        <v>1292</v>
      </c>
    </row>
    <row r="397" spans="1:4" ht="56.25">
      <c r="A397" s="4" t="s">
        <v>1332</v>
      </c>
      <c r="B397" s="5" t="s">
        <v>1333</v>
      </c>
      <c r="C397" s="4" t="s">
        <v>1</v>
      </c>
      <c r="D397" s="4" t="s">
        <v>1334</v>
      </c>
    </row>
    <row r="398" spans="1:4" ht="56.25">
      <c r="A398" s="4" t="s">
        <v>1335</v>
      </c>
      <c r="B398" s="5" t="s">
        <v>1336</v>
      </c>
      <c r="C398" s="4" t="s">
        <v>1</v>
      </c>
      <c r="D398" s="4" t="s">
        <v>1337</v>
      </c>
    </row>
    <row r="399" spans="1:4" ht="56.25">
      <c r="A399" s="4" t="s">
        <v>1338</v>
      </c>
      <c r="B399" s="5" t="s">
        <v>1339</v>
      </c>
      <c r="C399" s="4" t="s">
        <v>1</v>
      </c>
      <c r="D399" s="4" t="s">
        <v>1340</v>
      </c>
    </row>
    <row r="400" spans="1:4" ht="33.75">
      <c r="A400" s="4" t="s">
        <v>1341</v>
      </c>
      <c r="B400" s="5" t="s">
        <v>1342</v>
      </c>
      <c r="C400" s="4" t="s">
        <v>1</v>
      </c>
      <c r="D400" s="4" t="s">
        <v>1316</v>
      </c>
    </row>
    <row r="401" spans="1:4" ht="33.75">
      <c r="A401" s="4" t="s">
        <v>1343</v>
      </c>
      <c r="B401" s="5" t="s">
        <v>1344</v>
      </c>
      <c r="C401" s="4" t="s">
        <v>1</v>
      </c>
      <c r="D401" s="4" t="s">
        <v>1345</v>
      </c>
    </row>
    <row r="402" spans="1:4" ht="33.75">
      <c r="A402" s="4" t="s">
        <v>1346</v>
      </c>
      <c r="B402" s="5" t="s">
        <v>1347</v>
      </c>
      <c r="C402" s="4" t="s">
        <v>1</v>
      </c>
      <c r="D402" s="4" t="s">
        <v>907</v>
      </c>
    </row>
    <row r="403" spans="1:4" ht="33.75">
      <c r="A403" s="4" t="s">
        <v>1348</v>
      </c>
      <c r="B403" s="5" t="s">
        <v>1349</v>
      </c>
      <c r="C403" s="4" t="s">
        <v>1</v>
      </c>
      <c r="D403" s="4" t="s">
        <v>1350</v>
      </c>
    </row>
    <row r="404" spans="1:4" ht="33.75">
      <c r="A404" s="4" t="s">
        <v>1351</v>
      </c>
      <c r="B404" s="5" t="s">
        <v>1352</v>
      </c>
      <c r="C404" s="4" t="s">
        <v>1</v>
      </c>
      <c r="D404" s="4" t="s">
        <v>1353</v>
      </c>
    </row>
    <row r="405" spans="1:4" ht="45">
      <c r="A405" s="4" t="s">
        <v>1354</v>
      </c>
      <c r="B405" s="5" t="s">
        <v>1355</v>
      </c>
      <c r="C405" s="4" t="s">
        <v>1</v>
      </c>
      <c r="D405" s="4" t="s">
        <v>1095</v>
      </c>
    </row>
    <row r="406" spans="1:4" ht="45">
      <c r="A406" s="4" t="s">
        <v>1356</v>
      </c>
      <c r="B406" s="5" t="s">
        <v>1357</v>
      </c>
      <c r="C406" s="4" t="s">
        <v>1</v>
      </c>
      <c r="D406" s="4" t="s">
        <v>1358</v>
      </c>
    </row>
    <row r="407" spans="1:4" ht="45">
      <c r="A407" s="4" t="s">
        <v>1359</v>
      </c>
      <c r="B407" s="5" t="s">
        <v>1360</v>
      </c>
      <c r="C407" s="4" t="s">
        <v>1</v>
      </c>
      <c r="D407" s="4" t="s">
        <v>1361</v>
      </c>
    </row>
    <row r="408" spans="1:4" ht="45">
      <c r="A408" s="4" t="s">
        <v>1362</v>
      </c>
      <c r="B408" s="5" t="s">
        <v>1363</v>
      </c>
      <c r="C408" s="4" t="s">
        <v>1</v>
      </c>
      <c r="D408" s="4" t="s">
        <v>1364</v>
      </c>
    </row>
    <row r="409" spans="1:4" ht="56.25">
      <c r="A409" s="4" t="s">
        <v>1365</v>
      </c>
      <c r="B409" s="5" t="s">
        <v>1366</v>
      </c>
      <c r="C409" s="4" t="s">
        <v>1</v>
      </c>
      <c r="D409" s="4" t="s">
        <v>1367</v>
      </c>
    </row>
    <row r="410" spans="1:4" ht="45">
      <c r="A410" s="4" t="s">
        <v>1368</v>
      </c>
      <c r="B410" s="5" t="s">
        <v>1369</v>
      </c>
      <c r="C410" s="4" t="s">
        <v>1</v>
      </c>
      <c r="D410" s="4" t="s">
        <v>1370</v>
      </c>
    </row>
    <row r="411" spans="1:4" ht="56.25">
      <c r="A411" s="4" t="s">
        <v>1371</v>
      </c>
      <c r="B411" s="5" t="s">
        <v>1372</v>
      </c>
      <c r="C411" s="4" t="s">
        <v>13</v>
      </c>
      <c r="D411" s="4" t="s">
        <v>184</v>
      </c>
    </row>
    <row r="412" spans="1:4" ht="22.5">
      <c r="A412" s="4" t="s">
        <v>1392</v>
      </c>
      <c r="B412" s="5" t="s">
        <v>1393</v>
      </c>
      <c r="C412" s="4" t="s">
        <v>1</v>
      </c>
      <c r="D412" s="4" t="s">
        <v>20</v>
      </c>
    </row>
    <row r="413" spans="1:4" ht="22.5">
      <c r="A413" s="4" t="s">
        <v>1394</v>
      </c>
      <c r="B413" s="5" t="s">
        <v>1395</v>
      </c>
      <c r="C413" s="4" t="s">
        <v>1</v>
      </c>
      <c r="D413" s="4" t="s">
        <v>1396</v>
      </c>
    </row>
    <row r="414" spans="1:4" ht="22.5">
      <c r="A414" s="4" t="s">
        <v>1397</v>
      </c>
      <c r="B414" s="5" t="s">
        <v>1398</v>
      </c>
      <c r="C414" s="4" t="s">
        <v>1</v>
      </c>
      <c r="D414" s="4" t="s">
        <v>1399</v>
      </c>
    </row>
    <row r="415" spans="1:4" ht="22.5">
      <c r="A415" s="4" t="s">
        <v>1400</v>
      </c>
      <c r="B415" s="5" t="s">
        <v>1401</v>
      </c>
      <c r="C415" s="4" t="s">
        <v>1</v>
      </c>
      <c r="D415" s="4" t="s">
        <v>1402</v>
      </c>
    </row>
    <row r="416" spans="1:4" ht="22.5">
      <c r="A416" s="4" t="s">
        <v>1403</v>
      </c>
      <c r="B416" s="5" t="s">
        <v>1404</v>
      </c>
      <c r="C416" s="4" t="s">
        <v>1</v>
      </c>
      <c r="D416" s="4" t="s">
        <v>1405</v>
      </c>
    </row>
    <row r="417" spans="1:4" ht="22.5">
      <c r="A417" s="4" t="s">
        <v>1406</v>
      </c>
      <c r="B417" s="5" t="s">
        <v>1407</v>
      </c>
      <c r="C417" s="4" t="s">
        <v>1</v>
      </c>
      <c r="D417" s="4" t="s">
        <v>1408</v>
      </c>
    </row>
    <row r="418" spans="1:4" ht="22.5">
      <c r="A418" s="4" t="s">
        <v>1409</v>
      </c>
      <c r="B418" s="5" t="s">
        <v>1410</v>
      </c>
      <c r="C418" s="4" t="s">
        <v>1</v>
      </c>
      <c r="D418" s="4" t="s">
        <v>1411</v>
      </c>
    </row>
    <row r="419" spans="1:4" ht="22.5">
      <c r="A419" s="4" t="s">
        <v>1412</v>
      </c>
      <c r="B419" s="5" t="s">
        <v>1413</v>
      </c>
      <c r="C419" s="4" t="s">
        <v>1</v>
      </c>
      <c r="D419" s="4" t="s">
        <v>1414</v>
      </c>
    </row>
    <row r="420" spans="1:4" ht="56.25">
      <c r="A420" s="4" t="s">
        <v>1415</v>
      </c>
      <c r="B420" s="5" t="s">
        <v>1416</v>
      </c>
      <c r="C420" s="4" t="s">
        <v>1</v>
      </c>
      <c r="D420" s="4">
        <v>2.37</v>
      </c>
    </row>
    <row r="421" spans="1:4" ht="56.25">
      <c r="A421" s="4" t="s">
        <v>1417</v>
      </c>
      <c r="B421" s="5" t="s">
        <v>1418</v>
      </c>
      <c r="C421" s="4" t="s">
        <v>1</v>
      </c>
      <c r="D421" s="4" t="s">
        <v>215</v>
      </c>
    </row>
    <row r="422" spans="1:4" ht="56.25">
      <c r="A422" s="4" t="s">
        <v>1419</v>
      </c>
      <c r="B422" s="5" t="s">
        <v>1420</v>
      </c>
      <c r="C422" s="4" t="s">
        <v>1</v>
      </c>
      <c r="D422" s="4" t="s">
        <v>1059</v>
      </c>
    </row>
    <row r="423" spans="1:4" ht="56.25">
      <c r="A423" s="4" t="s">
        <v>1421</v>
      </c>
      <c r="B423" s="5" t="s">
        <v>1422</v>
      </c>
      <c r="C423" s="4" t="s">
        <v>1</v>
      </c>
      <c r="D423" s="4" t="s">
        <v>1423</v>
      </c>
    </row>
    <row r="424" spans="1:4" ht="56.25">
      <c r="A424" s="4" t="s">
        <v>1424</v>
      </c>
      <c r="B424" s="5" t="s">
        <v>1425</v>
      </c>
      <c r="C424" s="4" t="s">
        <v>1</v>
      </c>
      <c r="D424" s="4" t="s">
        <v>257</v>
      </c>
    </row>
    <row r="425" spans="1:4" ht="56.25">
      <c r="A425" s="4" t="s">
        <v>1426</v>
      </c>
      <c r="B425" s="5" t="s">
        <v>1427</v>
      </c>
      <c r="C425" s="4" t="s">
        <v>1</v>
      </c>
      <c r="D425" s="4" t="s">
        <v>1215</v>
      </c>
    </row>
    <row r="426" spans="1:4" ht="56.25">
      <c r="A426" s="4" t="s">
        <v>1428</v>
      </c>
      <c r="B426" s="5" t="s">
        <v>1429</v>
      </c>
      <c r="C426" s="4" t="s">
        <v>1</v>
      </c>
      <c r="D426" s="4" t="s">
        <v>1044</v>
      </c>
    </row>
    <row r="427" spans="1:4" ht="56.25">
      <c r="A427" s="4" t="s">
        <v>1430</v>
      </c>
      <c r="B427" s="5" t="s">
        <v>1431</v>
      </c>
      <c r="C427" s="4" t="s">
        <v>1</v>
      </c>
      <c r="D427" s="4" t="s">
        <v>1307</v>
      </c>
    </row>
    <row r="428" spans="1:4" ht="56.25">
      <c r="A428" s="4" t="s">
        <v>1432</v>
      </c>
      <c r="B428" s="5" t="s">
        <v>1433</v>
      </c>
      <c r="C428" s="4" t="s">
        <v>1</v>
      </c>
      <c r="D428" s="4" t="s">
        <v>1434</v>
      </c>
    </row>
    <row r="429" spans="1:4" ht="56.25">
      <c r="A429" s="4" t="s">
        <v>1435</v>
      </c>
      <c r="B429" s="5" t="s">
        <v>1436</v>
      </c>
      <c r="C429" s="4" t="s">
        <v>1</v>
      </c>
      <c r="D429" s="4" t="s">
        <v>1437</v>
      </c>
    </row>
    <row r="430" spans="1:4" ht="45">
      <c r="A430" s="4" t="s">
        <v>1438</v>
      </c>
      <c r="B430" s="5" t="s">
        <v>1439</v>
      </c>
      <c r="C430" s="4" t="s">
        <v>1</v>
      </c>
      <c r="D430" s="4" t="s">
        <v>226</v>
      </c>
    </row>
    <row r="431" spans="1:4" ht="45">
      <c r="A431" s="4" t="s">
        <v>1440</v>
      </c>
      <c r="B431" s="5" t="s">
        <v>1441</v>
      </c>
      <c r="C431" s="4" t="s">
        <v>1</v>
      </c>
      <c r="D431" s="4" t="s">
        <v>1442</v>
      </c>
    </row>
    <row r="432" spans="1:4" ht="45">
      <c r="A432" s="4" t="s">
        <v>1443</v>
      </c>
      <c r="B432" s="5" t="s">
        <v>1444</v>
      </c>
      <c r="C432" s="4" t="s">
        <v>1</v>
      </c>
      <c r="D432" s="4" t="s">
        <v>168</v>
      </c>
    </row>
    <row r="433" spans="1:4" ht="45">
      <c r="A433" s="4" t="s">
        <v>1445</v>
      </c>
      <c r="B433" s="5" t="s">
        <v>1446</v>
      </c>
      <c r="C433" s="4" t="s">
        <v>1</v>
      </c>
      <c r="D433" s="4" t="s">
        <v>1447</v>
      </c>
    </row>
    <row r="434" spans="1:4" ht="22.5">
      <c r="A434" s="4" t="s">
        <v>1448</v>
      </c>
      <c r="B434" s="5" t="s">
        <v>1449</v>
      </c>
      <c r="C434" s="4" t="s">
        <v>13</v>
      </c>
      <c r="D434" s="4" t="s">
        <v>1450</v>
      </c>
    </row>
    <row r="435" spans="1:4" ht="22.5">
      <c r="A435" s="4" t="s">
        <v>1451</v>
      </c>
      <c r="B435" s="5" t="s">
        <v>1452</v>
      </c>
      <c r="C435" s="4" t="s">
        <v>13</v>
      </c>
      <c r="D435" s="4" t="s">
        <v>1453</v>
      </c>
    </row>
    <row r="436" spans="1:4" ht="22.5">
      <c r="A436" s="4" t="s">
        <v>1454</v>
      </c>
      <c r="B436" s="5" t="s">
        <v>1455</v>
      </c>
      <c r="C436" s="4" t="s">
        <v>13</v>
      </c>
      <c r="D436" s="4" t="s">
        <v>1456</v>
      </c>
    </row>
    <row r="437" spans="1:4" ht="22.5">
      <c r="A437" s="4" t="s">
        <v>1457</v>
      </c>
      <c r="B437" s="5" t="s">
        <v>1458</v>
      </c>
      <c r="C437" s="4" t="s">
        <v>13</v>
      </c>
      <c r="D437" s="4" t="s">
        <v>1459</v>
      </c>
    </row>
    <row r="438" spans="1:4" ht="22.5">
      <c r="A438" s="4" t="s">
        <v>1460</v>
      </c>
      <c r="B438" s="5" t="s">
        <v>1461</v>
      </c>
      <c r="C438" s="4" t="s">
        <v>13</v>
      </c>
      <c r="D438" s="4" t="s">
        <v>1462</v>
      </c>
    </row>
    <row r="439" spans="1:4" ht="22.5">
      <c r="A439" s="4" t="s">
        <v>1463</v>
      </c>
      <c r="B439" s="5" t="s">
        <v>1464</v>
      </c>
      <c r="C439" s="4" t="s">
        <v>13</v>
      </c>
      <c r="D439" s="4" t="s">
        <v>1465</v>
      </c>
    </row>
    <row r="440" spans="1:4" ht="33.75">
      <c r="A440" s="4" t="s">
        <v>1466</v>
      </c>
      <c r="B440" s="5" t="s">
        <v>1467</v>
      </c>
      <c r="C440" s="4" t="s">
        <v>13</v>
      </c>
      <c r="D440" s="4" t="s">
        <v>7</v>
      </c>
    </row>
    <row r="441" spans="1:4" ht="33.75">
      <c r="A441" s="4" t="s">
        <v>1468</v>
      </c>
      <c r="B441" s="5" t="s">
        <v>1469</v>
      </c>
      <c r="C441" s="4" t="s">
        <v>13</v>
      </c>
      <c r="D441" s="4" t="s">
        <v>1470</v>
      </c>
    </row>
    <row r="442" spans="1:4" ht="45">
      <c r="A442" s="4" t="s">
        <v>1471</v>
      </c>
      <c r="B442" s="5" t="s">
        <v>1472</v>
      </c>
      <c r="C442" s="4" t="s">
        <v>13</v>
      </c>
      <c r="D442" s="4" t="s">
        <v>1473</v>
      </c>
    </row>
    <row r="443" spans="1:4" ht="45">
      <c r="A443" s="4" t="s">
        <v>1474</v>
      </c>
      <c r="B443" s="5" t="s">
        <v>1475</v>
      </c>
      <c r="C443" s="4" t="s">
        <v>13</v>
      </c>
      <c r="D443" s="4" t="s">
        <v>1476</v>
      </c>
    </row>
    <row r="444" spans="1:4" ht="45">
      <c r="A444" s="4" t="s">
        <v>1477</v>
      </c>
      <c r="B444" s="5" t="s">
        <v>1478</v>
      </c>
      <c r="C444" s="4" t="s">
        <v>13</v>
      </c>
      <c r="D444" s="4" t="s">
        <v>219</v>
      </c>
    </row>
    <row r="445" spans="1:4" ht="45">
      <c r="A445" s="4" t="s">
        <v>1479</v>
      </c>
      <c r="B445" s="5" t="s">
        <v>1480</v>
      </c>
      <c r="C445" s="4" t="s">
        <v>13</v>
      </c>
      <c r="D445" s="4" t="s">
        <v>1481</v>
      </c>
    </row>
    <row r="446" spans="1:4" ht="45">
      <c r="A446" s="4" t="s">
        <v>1482</v>
      </c>
      <c r="B446" s="5" t="s">
        <v>1483</v>
      </c>
      <c r="C446" s="4" t="s">
        <v>13</v>
      </c>
      <c r="D446" s="4" t="s">
        <v>1484</v>
      </c>
    </row>
    <row r="447" spans="1:4" ht="45">
      <c r="A447" s="4" t="s">
        <v>1485</v>
      </c>
      <c r="B447" s="5" t="s">
        <v>1486</v>
      </c>
      <c r="C447" s="4" t="s">
        <v>13</v>
      </c>
      <c r="D447" s="4" t="s">
        <v>1337</v>
      </c>
    </row>
    <row r="448" spans="1:4" ht="45">
      <c r="A448" s="4" t="s">
        <v>1487</v>
      </c>
      <c r="B448" s="5" t="s">
        <v>1488</v>
      </c>
      <c r="C448" s="4" t="s">
        <v>13</v>
      </c>
      <c r="D448" s="4" t="s">
        <v>1489</v>
      </c>
    </row>
    <row r="449" spans="1:4" ht="33.75">
      <c r="A449" s="4" t="s">
        <v>1490</v>
      </c>
      <c r="B449" s="5" t="s">
        <v>1491</v>
      </c>
      <c r="C449" s="4" t="s">
        <v>13</v>
      </c>
      <c r="D449" s="4" t="s">
        <v>1492</v>
      </c>
    </row>
    <row r="450" spans="1:4" ht="56.25">
      <c r="A450" s="4" t="s">
        <v>1493</v>
      </c>
      <c r="B450" s="5" t="s">
        <v>1494</v>
      </c>
      <c r="C450" s="4" t="s">
        <v>13</v>
      </c>
      <c r="D450" s="4" t="s">
        <v>1495</v>
      </c>
    </row>
    <row r="451" spans="1:4" ht="56.25">
      <c r="A451" s="4" t="s">
        <v>1496</v>
      </c>
      <c r="B451" s="5" t="s">
        <v>1497</v>
      </c>
      <c r="C451" s="4" t="s">
        <v>13</v>
      </c>
      <c r="D451" s="4" t="s">
        <v>1498</v>
      </c>
    </row>
    <row r="452" spans="1:4" ht="56.25">
      <c r="A452" s="4" t="s">
        <v>1499</v>
      </c>
      <c r="B452" s="5" t="s">
        <v>1500</v>
      </c>
      <c r="C452" s="4" t="s">
        <v>13</v>
      </c>
      <c r="D452" s="4" t="s">
        <v>1501</v>
      </c>
    </row>
    <row r="453" spans="1:4" ht="56.25">
      <c r="A453" s="4" t="s">
        <v>1502</v>
      </c>
      <c r="B453" s="5" t="s">
        <v>1503</v>
      </c>
      <c r="C453" s="4" t="s">
        <v>13</v>
      </c>
      <c r="D453" s="4" t="s">
        <v>1504</v>
      </c>
    </row>
    <row r="454" spans="1:4" ht="56.25">
      <c r="A454" s="4" t="s">
        <v>1505</v>
      </c>
      <c r="B454" s="5" t="s">
        <v>1506</v>
      </c>
      <c r="C454" s="4" t="s">
        <v>13</v>
      </c>
      <c r="D454" s="4" t="s">
        <v>1507</v>
      </c>
    </row>
    <row r="455" spans="1:4" ht="56.25">
      <c r="A455" s="4" t="s">
        <v>1508</v>
      </c>
      <c r="B455" s="5" t="s">
        <v>1509</v>
      </c>
      <c r="C455" s="4" t="s">
        <v>13</v>
      </c>
      <c r="D455" s="4" t="s">
        <v>1510</v>
      </c>
    </row>
    <row r="456" spans="1:4" ht="56.25">
      <c r="A456" s="4" t="s">
        <v>1511</v>
      </c>
      <c r="B456" s="5" t="s">
        <v>1512</v>
      </c>
      <c r="C456" s="4" t="s">
        <v>13</v>
      </c>
      <c r="D456" s="4" t="s">
        <v>305</v>
      </c>
    </row>
    <row r="457" spans="1:4" ht="56.25">
      <c r="A457" s="4" t="s">
        <v>1513</v>
      </c>
      <c r="B457" s="5" t="s">
        <v>1514</v>
      </c>
      <c r="C457" s="4" t="s">
        <v>13</v>
      </c>
      <c r="D457" s="4" t="s">
        <v>1515</v>
      </c>
    </row>
    <row r="458" spans="1:4" ht="56.25">
      <c r="A458" s="4" t="s">
        <v>1516</v>
      </c>
      <c r="B458" s="5" t="s">
        <v>1517</v>
      </c>
      <c r="C458" s="4" t="s">
        <v>13</v>
      </c>
      <c r="D458" s="4" t="s">
        <v>887</v>
      </c>
    </row>
    <row r="459" spans="1:4" ht="56.25">
      <c r="A459" s="4" t="s">
        <v>1518</v>
      </c>
      <c r="B459" s="5" t="s">
        <v>1519</v>
      </c>
      <c r="C459" s="4" t="s">
        <v>13</v>
      </c>
      <c r="D459" s="4" t="s">
        <v>1520</v>
      </c>
    </row>
    <row r="460" spans="1:4" ht="56.25">
      <c r="A460" s="4" t="s">
        <v>1521</v>
      </c>
      <c r="B460" s="5" t="s">
        <v>1522</v>
      </c>
      <c r="C460" s="4" t="s">
        <v>13</v>
      </c>
      <c r="D460" s="4" t="s">
        <v>491</v>
      </c>
    </row>
    <row r="461" spans="1:4" ht="56.25">
      <c r="A461" s="4" t="s">
        <v>1523</v>
      </c>
      <c r="B461" s="5" t="s">
        <v>1524</v>
      </c>
      <c r="C461" s="4" t="s">
        <v>13</v>
      </c>
      <c r="D461" s="4" t="s">
        <v>1525</v>
      </c>
    </row>
    <row r="462" spans="1:4" ht="56.25">
      <c r="A462" s="4" t="s">
        <v>1526</v>
      </c>
      <c r="B462" s="5" t="s">
        <v>1527</v>
      </c>
      <c r="C462" s="4" t="s">
        <v>13</v>
      </c>
      <c r="D462" s="4" t="s">
        <v>1528</v>
      </c>
    </row>
    <row r="463" spans="1:4" ht="56.25">
      <c r="A463" s="4" t="s">
        <v>1529</v>
      </c>
      <c r="B463" s="5" t="s">
        <v>1530</v>
      </c>
      <c r="C463" s="4" t="s">
        <v>13</v>
      </c>
      <c r="D463" s="4" t="s">
        <v>1531</v>
      </c>
    </row>
    <row r="464" spans="1:4" ht="56.25">
      <c r="A464" s="4" t="s">
        <v>1532</v>
      </c>
      <c r="B464" s="5" t="s">
        <v>1533</v>
      </c>
      <c r="C464" s="4" t="s">
        <v>13</v>
      </c>
      <c r="D464" s="4" t="s">
        <v>1534</v>
      </c>
    </row>
    <row r="465" spans="1:4" ht="56.25">
      <c r="A465" s="4" t="s">
        <v>1535</v>
      </c>
      <c r="B465" s="5" t="s">
        <v>1536</v>
      </c>
      <c r="C465" s="4" t="s">
        <v>13</v>
      </c>
      <c r="D465" s="4" t="s">
        <v>1537</v>
      </c>
    </row>
    <row r="466" spans="1:4" ht="56.25">
      <c r="A466" s="4" t="s">
        <v>1538</v>
      </c>
      <c r="B466" s="5" t="s">
        <v>1539</v>
      </c>
      <c r="C466" s="4" t="s">
        <v>13</v>
      </c>
      <c r="D466" s="4" t="s">
        <v>1540</v>
      </c>
    </row>
    <row r="467" spans="1:4" ht="56.25">
      <c r="A467" s="4" t="s">
        <v>1541</v>
      </c>
      <c r="B467" s="5" t="s">
        <v>1542</v>
      </c>
      <c r="C467" s="4" t="s">
        <v>13</v>
      </c>
      <c r="D467" s="4" t="s">
        <v>1543</v>
      </c>
    </row>
    <row r="468" spans="1:4" ht="56.25">
      <c r="A468" s="4" t="s">
        <v>1544</v>
      </c>
      <c r="B468" s="5" t="s">
        <v>1545</v>
      </c>
      <c r="C468" s="4" t="s">
        <v>13</v>
      </c>
      <c r="D468" s="4" t="s">
        <v>1546</v>
      </c>
    </row>
    <row r="469" spans="1:4" ht="56.25">
      <c r="A469" s="4" t="s">
        <v>1547</v>
      </c>
      <c r="B469" s="5" t="s">
        <v>1548</v>
      </c>
      <c r="C469" s="4" t="s">
        <v>13</v>
      </c>
      <c r="D469" s="4" t="s">
        <v>39</v>
      </c>
    </row>
    <row r="470" spans="1:4" ht="56.25">
      <c r="A470" s="4" t="s">
        <v>1549</v>
      </c>
      <c r="B470" s="5" t="s">
        <v>1550</v>
      </c>
      <c r="C470" s="4" t="s">
        <v>13</v>
      </c>
      <c r="D470" s="4" t="s">
        <v>1551</v>
      </c>
    </row>
    <row r="471" spans="1:4" ht="56.25">
      <c r="A471" s="4" t="s">
        <v>1552</v>
      </c>
      <c r="B471" s="5" t="s">
        <v>1553</v>
      </c>
      <c r="C471" s="4" t="s">
        <v>13</v>
      </c>
      <c r="D471" s="4" t="s">
        <v>1554</v>
      </c>
    </row>
    <row r="472" spans="1:4" ht="56.25">
      <c r="A472" s="4" t="s">
        <v>1555</v>
      </c>
      <c r="B472" s="5" t="s">
        <v>1556</v>
      </c>
      <c r="C472" s="4" t="s">
        <v>13</v>
      </c>
      <c r="D472" s="4" t="s">
        <v>1557</v>
      </c>
    </row>
    <row r="473" spans="1:4" ht="56.25">
      <c r="A473" s="4" t="s">
        <v>1558</v>
      </c>
      <c r="B473" s="5" t="s">
        <v>1559</v>
      </c>
      <c r="C473" s="4" t="s">
        <v>13</v>
      </c>
      <c r="D473" s="4" t="s">
        <v>1560</v>
      </c>
    </row>
    <row r="474" spans="1:4" ht="56.25">
      <c r="A474" s="4" t="s">
        <v>1561</v>
      </c>
      <c r="B474" s="5" t="s">
        <v>1562</v>
      </c>
      <c r="C474" s="4" t="s">
        <v>13</v>
      </c>
      <c r="D474" s="4" t="s">
        <v>1563</v>
      </c>
    </row>
    <row r="475" spans="1:4" ht="56.25">
      <c r="A475" s="4" t="s">
        <v>1564</v>
      </c>
      <c r="B475" s="5" t="s">
        <v>1565</v>
      </c>
      <c r="C475" s="4" t="s">
        <v>13</v>
      </c>
      <c r="D475" s="4" t="s">
        <v>1566</v>
      </c>
    </row>
    <row r="476" spans="1:4" ht="56.25">
      <c r="A476" s="4" t="s">
        <v>1567</v>
      </c>
      <c r="B476" s="5" t="s">
        <v>1568</v>
      </c>
      <c r="C476" s="4" t="s">
        <v>13</v>
      </c>
      <c r="D476" s="4" t="s">
        <v>1569</v>
      </c>
    </row>
    <row r="477" spans="1:4" ht="56.25">
      <c r="A477" s="4" t="s">
        <v>1570</v>
      </c>
      <c r="B477" s="5" t="s">
        <v>1571</v>
      </c>
      <c r="C477" s="4" t="s">
        <v>13</v>
      </c>
      <c r="D477" s="4" t="s">
        <v>164</v>
      </c>
    </row>
    <row r="478" spans="1:4" ht="56.25">
      <c r="A478" s="4" t="s">
        <v>1572</v>
      </c>
      <c r="B478" s="5" t="s">
        <v>1573</v>
      </c>
      <c r="C478" s="4" t="s">
        <v>13</v>
      </c>
      <c r="D478" s="4" t="s">
        <v>1574</v>
      </c>
    </row>
    <row r="479" spans="1:4" ht="56.25">
      <c r="A479" s="4" t="s">
        <v>1575</v>
      </c>
      <c r="B479" s="5" t="s">
        <v>1576</v>
      </c>
      <c r="C479" s="4" t="s">
        <v>13</v>
      </c>
      <c r="D479" s="4" t="s">
        <v>1577</v>
      </c>
    </row>
    <row r="480" spans="1:4" ht="56.25">
      <c r="A480" s="4" t="s">
        <v>1578</v>
      </c>
      <c r="B480" s="5" t="s">
        <v>1579</v>
      </c>
      <c r="C480" s="4" t="s">
        <v>13</v>
      </c>
      <c r="D480" s="4" t="s">
        <v>1580</v>
      </c>
    </row>
    <row r="481" spans="1:4" ht="56.25">
      <c r="A481" s="4" t="s">
        <v>1581</v>
      </c>
      <c r="B481" s="5" t="s">
        <v>1582</v>
      </c>
      <c r="C481" s="4" t="s">
        <v>13</v>
      </c>
      <c r="D481" s="4" t="s">
        <v>1583</v>
      </c>
    </row>
    <row r="482" spans="1:4" ht="56.25">
      <c r="A482" s="4" t="s">
        <v>1584</v>
      </c>
      <c r="B482" s="5" t="s">
        <v>1585</v>
      </c>
      <c r="C482" s="4" t="s">
        <v>13</v>
      </c>
      <c r="D482" s="4" t="s">
        <v>1586</v>
      </c>
    </row>
    <row r="483" spans="1:4" ht="56.25">
      <c r="A483" s="4" t="s">
        <v>1587</v>
      </c>
      <c r="B483" s="5" t="s">
        <v>1588</v>
      </c>
      <c r="C483" s="4" t="s">
        <v>13</v>
      </c>
      <c r="D483" s="4" t="s">
        <v>1589</v>
      </c>
    </row>
    <row r="484" spans="1:4" ht="56.25">
      <c r="A484" s="4" t="s">
        <v>1590</v>
      </c>
      <c r="B484" s="5" t="s">
        <v>1591</v>
      </c>
      <c r="C484" s="4" t="s">
        <v>13</v>
      </c>
      <c r="D484" s="4" t="s">
        <v>1592</v>
      </c>
    </row>
    <row r="485" spans="1:4" ht="56.25">
      <c r="A485" s="4" t="s">
        <v>1593</v>
      </c>
      <c r="B485" s="5" t="s">
        <v>1594</v>
      </c>
      <c r="C485" s="4" t="s">
        <v>13</v>
      </c>
      <c r="D485" s="4" t="s">
        <v>1595</v>
      </c>
    </row>
    <row r="486" spans="1:4" ht="56.25">
      <c r="A486" s="4" t="s">
        <v>1596</v>
      </c>
      <c r="B486" s="5" t="s">
        <v>1597</v>
      </c>
      <c r="C486" s="4" t="s">
        <v>13</v>
      </c>
      <c r="D486" s="4" t="s">
        <v>1598</v>
      </c>
    </row>
    <row r="487" spans="1:4" ht="33.75">
      <c r="A487" s="4" t="s">
        <v>1599</v>
      </c>
      <c r="B487" s="5" t="s">
        <v>1600</v>
      </c>
      <c r="C487" s="4" t="s">
        <v>13</v>
      </c>
      <c r="D487" s="4" t="s">
        <v>1601</v>
      </c>
    </row>
    <row r="488" spans="1:4" ht="33.75">
      <c r="A488" s="4" t="s">
        <v>1602</v>
      </c>
      <c r="B488" s="5" t="s">
        <v>1603</v>
      </c>
      <c r="C488" s="4" t="s">
        <v>13</v>
      </c>
      <c r="D488" s="4" t="s">
        <v>1604</v>
      </c>
    </row>
    <row r="489" spans="1:4" ht="33.75">
      <c r="A489" s="4" t="s">
        <v>1605</v>
      </c>
      <c r="B489" s="5" t="s">
        <v>1606</v>
      </c>
      <c r="C489" s="4" t="s">
        <v>13</v>
      </c>
      <c r="D489" s="4" t="s">
        <v>1607</v>
      </c>
    </row>
    <row r="490" spans="1:4" ht="33.75">
      <c r="A490" s="4" t="s">
        <v>1608</v>
      </c>
      <c r="B490" s="5" t="s">
        <v>1609</v>
      </c>
      <c r="C490" s="4" t="s">
        <v>13</v>
      </c>
      <c r="D490" s="4" t="s">
        <v>1610</v>
      </c>
    </row>
    <row r="491" spans="1:4" ht="33.75">
      <c r="A491" s="4" t="s">
        <v>1611</v>
      </c>
      <c r="B491" s="5" t="s">
        <v>1612</v>
      </c>
      <c r="C491" s="4" t="s">
        <v>13</v>
      </c>
      <c r="D491" s="4" t="s">
        <v>1613</v>
      </c>
    </row>
    <row r="492" spans="1:4" ht="33.75">
      <c r="A492" s="4" t="s">
        <v>1614</v>
      </c>
      <c r="B492" s="5" t="s">
        <v>1615</v>
      </c>
      <c r="C492" s="4" t="s">
        <v>13</v>
      </c>
      <c r="D492" s="4" t="s">
        <v>1616</v>
      </c>
    </row>
    <row r="493" spans="1:4" ht="45">
      <c r="A493" s="4" t="s">
        <v>1617</v>
      </c>
      <c r="B493" s="5" t="s">
        <v>1618</v>
      </c>
      <c r="C493" s="4" t="s">
        <v>13</v>
      </c>
      <c r="D493" s="4" t="s">
        <v>1619</v>
      </c>
    </row>
    <row r="494" spans="1:4" ht="45">
      <c r="A494" s="4" t="s">
        <v>1620</v>
      </c>
      <c r="B494" s="5" t="s">
        <v>1621</v>
      </c>
      <c r="C494" s="4" t="s">
        <v>13</v>
      </c>
      <c r="D494" s="4" t="s">
        <v>1622</v>
      </c>
    </row>
    <row r="495" spans="1:4" ht="45">
      <c r="A495" s="4" t="s">
        <v>1623</v>
      </c>
      <c r="B495" s="5" t="s">
        <v>1624</v>
      </c>
      <c r="C495" s="4" t="s">
        <v>13</v>
      </c>
      <c r="D495" s="4" t="s">
        <v>1625</v>
      </c>
    </row>
    <row r="496" spans="1:4" ht="45">
      <c r="A496" s="4" t="s">
        <v>1626</v>
      </c>
      <c r="B496" s="5" t="s">
        <v>1627</v>
      </c>
      <c r="C496" s="4" t="s">
        <v>13</v>
      </c>
      <c r="D496" s="4" t="s">
        <v>1628</v>
      </c>
    </row>
    <row r="497" spans="1:4" ht="45">
      <c r="A497" s="4" t="s">
        <v>1629</v>
      </c>
      <c r="B497" s="5" t="s">
        <v>1630</v>
      </c>
      <c r="C497" s="4" t="s">
        <v>13</v>
      </c>
      <c r="D497" s="4" t="s">
        <v>1631</v>
      </c>
    </row>
    <row r="498" spans="1:4" ht="45">
      <c r="A498" s="4" t="s">
        <v>1632</v>
      </c>
      <c r="B498" s="5" t="s">
        <v>1633</v>
      </c>
      <c r="C498" s="4" t="s">
        <v>13</v>
      </c>
      <c r="D498" s="4" t="s">
        <v>1634</v>
      </c>
    </row>
    <row r="499" spans="1:4" ht="45">
      <c r="A499" s="4" t="s">
        <v>1635</v>
      </c>
      <c r="B499" s="5" t="s">
        <v>1636</v>
      </c>
      <c r="C499" s="4" t="s">
        <v>13</v>
      </c>
      <c r="D499" s="4" t="s">
        <v>1637</v>
      </c>
    </row>
    <row r="500" spans="1:4" ht="33.75">
      <c r="A500" s="4" t="s">
        <v>1638</v>
      </c>
      <c r="B500" s="5" t="s">
        <v>1639</v>
      </c>
      <c r="C500" s="4" t="s">
        <v>13</v>
      </c>
      <c r="D500" s="4" t="s">
        <v>1640</v>
      </c>
    </row>
    <row r="501" spans="1:4" ht="45">
      <c r="A501" s="4" t="s">
        <v>1641</v>
      </c>
      <c r="B501" s="5" t="s">
        <v>1642</v>
      </c>
      <c r="C501" s="4" t="s">
        <v>13</v>
      </c>
      <c r="D501" s="4" t="s">
        <v>1643</v>
      </c>
    </row>
    <row r="502" spans="1:4" ht="45">
      <c r="A502" s="4" t="s">
        <v>1644</v>
      </c>
      <c r="B502" s="5" t="s">
        <v>1645</v>
      </c>
      <c r="C502" s="4" t="s">
        <v>13</v>
      </c>
      <c r="D502" s="4" t="s">
        <v>1646</v>
      </c>
    </row>
    <row r="503" spans="1:4" ht="45">
      <c r="A503" s="4" t="s">
        <v>1647</v>
      </c>
      <c r="B503" s="5" t="s">
        <v>1648</v>
      </c>
      <c r="C503" s="4" t="s">
        <v>13</v>
      </c>
      <c r="D503" s="4" t="s">
        <v>1649</v>
      </c>
    </row>
    <row r="504" spans="1:4" ht="67.5">
      <c r="A504" s="4" t="s">
        <v>1650</v>
      </c>
      <c r="B504" s="5" t="s">
        <v>1651</v>
      </c>
      <c r="C504" s="4" t="s">
        <v>13</v>
      </c>
      <c r="D504" s="4" t="s">
        <v>1652</v>
      </c>
    </row>
    <row r="505" spans="1:4" ht="78.75">
      <c r="A505" s="4" t="s">
        <v>1653</v>
      </c>
      <c r="B505" s="5" t="s">
        <v>1654</v>
      </c>
      <c r="C505" s="4" t="s">
        <v>13</v>
      </c>
      <c r="D505" s="4" t="s">
        <v>1655</v>
      </c>
    </row>
    <row r="506" spans="1:4" ht="78.75">
      <c r="A506" s="4" t="s">
        <v>1656</v>
      </c>
      <c r="B506" s="5" t="s">
        <v>1657</v>
      </c>
      <c r="C506" s="4" t="s">
        <v>13</v>
      </c>
      <c r="D506" s="4" t="s">
        <v>1658</v>
      </c>
    </row>
    <row r="507" spans="1:4" ht="78.75">
      <c r="A507" s="4" t="s">
        <v>1659</v>
      </c>
      <c r="B507" s="5" t="s">
        <v>1660</v>
      </c>
      <c r="C507" s="4" t="s">
        <v>13</v>
      </c>
      <c r="D507" s="4" t="s">
        <v>1661</v>
      </c>
    </row>
    <row r="508" spans="1:4" ht="78.75">
      <c r="A508" s="4" t="s">
        <v>1662</v>
      </c>
      <c r="B508" s="5" t="s">
        <v>1663</v>
      </c>
      <c r="C508" s="4" t="s">
        <v>13</v>
      </c>
      <c r="D508" s="4" t="s">
        <v>1664</v>
      </c>
    </row>
    <row r="509" spans="1:4" ht="78.75">
      <c r="A509" s="4" t="s">
        <v>1665</v>
      </c>
      <c r="B509" s="5" t="s">
        <v>1666</v>
      </c>
      <c r="C509" s="4" t="s">
        <v>13</v>
      </c>
      <c r="D509" s="4" t="s">
        <v>1667</v>
      </c>
    </row>
    <row r="510" spans="1:4" ht="22.5">
      <c r="A510" s="4" t="s">
        <v>1668</v>
      </c>
      <c r="B510" s="5" t="s">
        <v>1669</v>
      </c>
      <c r="C510" s="4" t="s">
        <v>13</v>
      </c>
      <c r="D510" s="4" t="s">
        <v>1670</v>
      </c>
    </row>
    <row r="511" spans="1:4" ht="78.75">
      <c r="A511" s="4" t="s">
        <v>1671</v>
      </c>
      <c r="B511" s="5" t="s">
        <v>1672</v>
      </c>
      <c r="C511" s="4" t="s">
        <v>13</v>
      </c>
      <c r="D511" s="4" t="s">
        <v>1673</v>
      </c>
    </row>
    <row r="512" spans="1:4" ht="67.5">
      <c r="A512" s="4" t="s">
        <v>1674</v>
      </c>
      <c r="B512" s="5" t="s">
        <v>1675</v>
      </c>
      <c r="C512" s="4" t="s">
        <v>13</v>
      </c>
      <c r="D512" s="4" t="s">
        <v>1676</v>
      </c>
    </row>
    <row r="513" spans="1:4" ht="45">
      <c r="A513" s="4" t="s">
        <v>1677</v>
      </c>
      <c r="B513" s="5" t="s">
        <v>1678</v>
      </c>
      <c r="C513" s="4" t="s">
        <v>13</v>
      </c>
      <c r="D513" s="4" t="s">
        <v>97</v>
      </c>
    </row>
    <row r="514" spans="1:4" ht="45">
      <c r="A514" s="4" t="s">
        <v>1679</v>
      </c>
      <c r="B514" s="5" t="s">
        <v>1680</v>
      </c>
      <c r="C514" s="4" t="s">
        <v>13</v>
      </c>
      <c r="D514" s="4" t="s">
        <v>1681</v>
      </c>
    </row>
    <row r="515" spans="1:4" ht="45">
      <c r="A515" s="4" t="s">
        <v>1682</v>
      </c>
      <c r="B515" s="5" t="s">
        <v>1683</v>
      </c>
      <c r="C515" s="4" t="s">
        <v>13</v>
      </c>
      <c r="D515" s="4" t="s">
        <v>1684</v>
      </c>
    </row>
    <row r="516" spans="1:4" ht="45">
      <c r="A516" s="4" t="s">
        <v>1685</v>
      </c>
      <c r="B516" s="5" t="s">
        <v>1686</v>
      </c>
      <c r="C516" s="4" t="s">
        <v>13</v>
      </c>
      <c r="D516" s="4" t="s">
        <v>1684</v>
      </c>
    </row>
    <row r="517" spans="1:4" ht="45">
      <c r="A517" s="4" t="s">
        <v>1687</v>
      </c>
      <c r="B517" s="5" t="s">
        <v>1688</v>
      </c>
      <c r="C517" s="4" t="s">
        <v>13</v>
      </c>
      <c r="D517" s="4" t="s">
        <v>1689</v>
      </c>
    </row>
    <row r="518" spans="1:4" ht="45">
      <c r="A518" s="4" t="s">
        <v>1690</v>
      </c>
      <c r="B518" s="5" t="s">
        <v>1691</v>
      </c>
      <c r="C518" s="4" t="s">
        <v>13</v>
      </c>
      <c r="D518" s="4" t="s">
        <v>1692</v>
      </c>
    </row>
    <row r="519" spans="1:4" ht="45">
      <c r="A519" s="4" t="s">
        <v>1693</v>
      </c>
      <c r="B519" s="5" t="s">
        <v>1694</v>
      </c>
      <c r="C519" s="4" t="s">
        <v>13</v>
      </c>
      <c r="D519" s="4" t="s">
        <v>1695</v>
      </c>
    </row>
    <row r="520" spans="1:4" ht="45">
      <c r="A520" s="4" t="s">
        <v>1696</v>
      </c>
      <c r="B520" s="5" t="s">
        <v>1697</v>
      </c>
      <c r="C520" s="4" t="s">
        <v>13</v>
      </c>
      <c r="D520" s="4" t="s">
        <v>1698</v>
      </c>
    </row>
    <row r="521" spans="1:4" ht="45">
      <c r="A521" s="4" t="s">
        <v>1699</v>
      </c>
      <c r="B521" s="5" t="s">
        <v>1700</v>
      </c>
      <c r="C521" s="4" t="s">
        <v>13</v>
      </c>
      <c r="D521" s="4" t="s">
        <v>45</v>
      </c>
    </row>
    <row r="522" spans="1:4" ht="45">
      <c r="A522" s="4" t="s">
        <v>1701</v>
      </c>
      <c r="B522" s="5" t="s">
        <v>1702</v>
      </c>
      <c r="C522" s="4" t="s">
        <v>13</v>
      </c>
      <c r="D522" s="4" t="s">
        <v>1703</v>
      </c>
    </row>
    <row r="523" spans="1:4" ht="45">
      <c r="A523" s="4" t="s">
        <v>1704</v>
      </c>
      <c r="B523" s="5" t="s">
        <v>1705</v>
      </c>
      <c r="C523" s="4" t="s">
        <v>13</v>
      </c>
      <c r="D523" s="4" t="s">
        <v>1703</v>
      </c>
    </row>
    <row r="524" spans="1:4" ht="45">
      <c r="A524" s="4" t="s">
        <v>1706</v>
      </c>
      <c r="B524" s="5" t="s">
        <v>1707</v>
      </c>
      <c r="C524" s="4" t="s">
        <v>13</v>
      </c>
      <c r="D524" s="4" t="s">
        <v>1708</v>
      </c>
    </row>
    <row r="525" spans="1:4" ht="45">
      <c r="A525" s="4" t="s">
        <v>1709</v>
      </c>
      <c r="B525" s="5" t="s">
        <v>1710</v>
      </c>
      <c r="C525" s="4" t="s">
        <v>13</v>
      </c>
      <c r="D525" s="4" t="s">
        <v>1711</v>
      </c>
    </row>
    <row r="526" spans="1:4" ht="45">
      <c r="A526" s="4" t="s">
        <v>1712</v>
      </c>
      <c r="B526" s="5" t="s">
        <v>1713</v>
      </c>
      <c r="C526" s="4" t="s">
        <v>13</v>
      </c>
      <c r="D526" s="4" t="s">
        <v>895</v>
      </c>
    </row>
    <row r="527" spans="1:4" ht="45">
      <c r="A527" s="4" t="s">
        <v>1714</v>
      </c>
      <c r="B527" s="5" t="s">
        <v>1715</v>
      </c>
      <c r="C527" s="4" t="s">
        <v>13</v>
      </c>
      <c r="D527" s="4" t="s">
        <v>1716</v>
      </c>
    </row>
    <row r="528" spans="1:4" ht="45">
      <c r="A528" s="4" t="s">
        <v>1717</v>
      </c>
      <c r="B528" s="5" t="s">
        <v>1718</v>
      </c>
      <c r="C528" s="4" t="s">
        <v>13</v>
      </c>
      <c r="D528" s="4" t="s">
        <v>1719</v>
      </c>
    </row>
    <row r="529" spans="1:4" ht="45">
      <c r="A529" s="4" t="s">
        <v>1720</v>
      </c>
      <c r="B529" s="5" t="s">
        <v>1721</v>
      </c>
      <c r="C529" s="4" t="s">
        <v>13</v>
      </c>
      <c r="D529" s="4" t="s">
        <v>1722</v>
      </c>
    </row>
    <row r="530" spans="1:4" ht="45">
      <c r="A530" s="4" t="s">
        <v>1723</v>
      </c>
      <c r="B530" s="5" t="s">
        <v>1724</v>
      </c>
      <c r="C530" s="4" t="s">
        <v>13</v>
      </c>
      <c r="D530" s="4" t="s">
        <v>1722</v>
      </c>
    </row>
    <row r="531" spans="1:4" ht="45">
      <c r="A531" s="4" t="s">
        <v>1725</v>
      </c>
      <c r="B531" s="5" t="s">
        <v>1726</v>
      </c>
      <c r="C531" s="4" t="s">
        <v>13</v>
      </c>
      <c r="D531" s="4" t="s">
        <v>1727</v>
      </c>
    </row>
    <row r="532" spans="1:4" ht="45">
      <c r="A532" s="4" t="s">
        <v>1728</v>
      </c>
      <c r="B532" s="5" t="s">
        <v>1729</v>
      </c>
      <c r="C532" s="4" t="s">
        <v>13</v>
      </c>
      <c r="D532" s="4" t="s">
        <v>1730</v>
      </c>
    </row>
    <row r="533" spans="1:4" ht="45">
      <c r="A533" s="4" t="s">
        <v>1731</v>
      </c>
      <c r="B533" s="5" t="s">
        <v>1732</v>
      </c>
      <c r="C533" s="4" t="s">
        <v>13</v>
      </c>
      <c r="D533" s="4" t="s">
        <v>1733</v>
      </c>
    </row>
    <row r="534" spans="1:4" ht="45">
      <c r="A534" s="4" t="s">
        <v>1734</v>
      </c>
      <c r="B534" s="5" t="s">
        <v>1735</v>
      </c>
      <c r="C534" s="4" t="s">
        <v>13</v>
      </c>
      <c r="D534" s="4" t="s">
        <v>1736</v>
      </c>
    </row>
    <row r="535" spans="1:4" ht="22.5">
      <c r="A535" s="4" t="s">
        <v>1737</v>
      </c>
      <c r="B535" s="5" t="s">
        <v>1738</v>
      </c>
      <c r="C535" s="4" t="s">
        <v>13</v>
      </c>
      <c r="D535" s="4" t="s">
        <v>1739</v>
      </c>
    </row>
    <row r="536" spans="1:4" ht="45">
      <c r="A536" s="4" t="s">
        <v>1740</v>
      </c>
      <c r="B536" s="5" t="s">
        <v>1741</v>
      </c>
      <c r="C536" s="4" t="s">
        <v>13</v>
      </c>
      <c r="D536" s="4" t="s">
        <v>113</v>
      </c>
    </row>
    <row r="537" spans="1:4" ht="33.75">
      <c r="A537" s="4" t="s">
        <v>1742</v>
      </c>
      <c r="B537" s="5" t="s">
        <v>1743</v>
      </c>
      <c r="C537" s="4" t="s">
        <v>13</v>
      </c>
      <c r="D537" s="4" t="s">
        <v>1744</v>
      </c>
    </row>
    <row r="538" spans="1:4" ht="56.25">
      <c r="A538" s="4" t="s">
        <v>1745</v>
      </c>
      <c r="B538" s="5" t="s">
        <v>1746</v>
      </c>
      <c r="C538" s="4" t="s">
        <v>13</v>
      </c>
      <c r="D538" s="4" t="s">
        <v>1747</v>
      </c>
    </row>
    <row r="539" spans="1:4" ht="56.25">
      <c r="A539" s="4" t="s">
        <v>1748</v>
      </c>
      <c r="B539" s="5" t="s">
        <v>1749</v>
      </c>
      <c r="C539" s="4" t="s">
        <v>13</v>
      </c>
      <c r="D539" s="4" t="s">
        <v>1750</v>
      </c>
    </row>
    <row r="540" spans="1:4" ht="56.25">
      <c r="A540" s="4" t="s">
        <v>1751</v>
      </c>
      <c r="B540" s="5" t="s">
        <v>1752</v>
      </c>
      <c r="C540" s="4" t="s">
        <v>13</v>
      </c>
      <c r="D540" s="4" t="s">
        <v>142</v>
      </c>
    </row>
    <row r="541" spans="1:4" ht="56.25">
      <c r="A541" s="4" t="s">
        <v>1753</v>
      </c>
      <c r="B541" s="5" t="s">
        <v>1754</v>
      </c>
      <c r="C541" s="4" t="s">
        <v>13</v>
      </c>
      <c r="D541" s="4" t="s">
        <v>1755</v>
      </c>
    </row>
    <row r="542" spans="1:4" ht="56.25">
      <c r="A542" s="4" t="s">
        <v>1756</v>
      </c>
      <c r="B542" s="5" t="s">
        <v>1757</v>
      </c>
      <c r="C542" s="4" t="s">
        <v>13</v>
      </c>
      <c r="D542" s="4" t="s">
        <v>1758</v>
      </c>
    </row>
    <row r="543" spans="1:4" ht="56.25">
      <c r="A543" s="4" t="s">
        <v>1759</v>
      </c>
      <c r="B543" s="5" t="s">
        <v>1760</v>
      </c>
      <c r="C543" s="4" t="s">
        <v>13</v>
      </c>
      <c r="D543" s="4" t="s">
        <v>950</v>
      </c>
    </row>
    <row r="544" spans="1:4" ht="45">
      <c r="A544" s="4" t="s">
        <v>1761</v>
      </c>
      <c r="B544" s="5" t="s">
        <v>1762</v>
      </c>
      <c r="C544" s="4" t="s">
        <v>13</v>
      </c>
      <c r="D544" s="4" t="s">
        <v>1763</v>
      </c>
    </row>
    <row r="545" spans="1:4" ht="45">
      <c r="A545" s="4" t="s">
        <v>1764</v>
      </c>
      <c r="B545" s="5" t="s">
        <v>1765</v>
      </c>
      <c r="C545" s="4" t="s">
        <v>13</v>
      </c>
      <c r="D545" s="4" t="s">
        <v>194</v>
      </c>
    </row>
    <row r="546" spans="1:4" ht="45">
      <c r="A546" s="4" t="s">
        <v>1766</v>
      </c>
      <c r="B546" s="5" t="s">
        <v>1767</v>
      </c>
      <c r="C546" s="4" t="s">
        <v>13</v>
      </c>
      <c r="D546" s="4" t="s">
        <v>1768</v>
      </c>
    </row>
    <row r="547" spans="1:4" ht="45">
      <c r="A547" s="4" t="s">
        <v>1769</v>
      </c>
      <c r="B547" s="5" t="s">
        <v>1770</v>
      </c>
      <c r="C547" s="4" t="s">
        <v>13</v>
      </c>
      <c r="D547" s="4" t="s">
        <v>1771</v>
      </c>
    </row>
    <row r="548" spans="1:4" ht="56.25">
      <c r="A548" s="4" t="s">
        <v>1772</v>
      </c>
      <c r="B548" s="5" t="s">
        <v>1773</v>
      </c>
      <c r="C548" s="4" t="s">
        <v>13</v>
      </c>
      <c r="D548" s="4" t="s">
        <v>1774</v>
      </c>
    </row>
    <row r="549" spans="1:4" ht="56.25">
      <c r="A549" s="4" t="s">
        <v>1775</v>
      </c>
      <c r="B549" s="5" t="s">
        <v>1776</v>
      </c>
      <c r="C549" s="4" t="s">
        <v>13</v>
      </c>
      <c r="D549" s="4" t="s">
        <v>1777</v>
      </c>
    </row>
    <row r="550" spans="1:4" ht="45">
      <c r="A550" s="4" t="s">
        <v>1778</v>
      </c>
      <c r="B550" s="5" t="s">
        <v>1779</v>
      </c>
      <c r="C550" s="4" t="s">
        <v>13</v>
      </c>
      <c r="D550" s="4" t="s">
        <v>1780</v>
      </c>
    </row>
    <row r="551" spans="1:4" ht="45">
      <c r="A551" s="4" t="s">
        <v>1781</v>
      </c>
      <c r="B551" s="5" t="s">
        <v>1782</v>
      </c>
      <c r="C551" s="4" t="s">
        <v>13</v>
      </c>
      <c r="D551" s="4" t="s">
        <v>1783</v>
      </c>
    </row>
    <row r="552" spans="1:4" ht="45">
      <c r="A552" s="4" t="s">
        <v>1784</v>
      </c>
      <c r="B552" s="5" t="s">
        <v>1785</v>
      </c>
      <c r="C552" s="4" t="s">
        <v>13</v>
      </c>
      <c r="D552" s="4" t="s">
        <v>1786</v>
      </c>
    </row>
    <row r="553" spans="1:4" ht="45">
      <c r="A553" s="4" t="s">
        <v>1787</v>
      </c>
      <c r="B553" s="5" t="s">
        <v>1788</v>
      </c>
      <c r="C553" s="4" t="s">
        <v>13</v>
      </c>
      <c r="D553" s="4" t="s">
        <v>1789</v>
      </c>
    </row>
    <row r="554" spans="1:4" ht="56.25">
      <c r="A554" s="4" t="s">
        <v>1790</v>
      </c>
      <c r="B554" s="5" t="s">
        <v>1791</v>
      </c>
      <c r="C554" s="4" t="s">
        <v>13</v>
      </c>
      <c r="D554" s="4" t="s">
        <v>1792</v>
      </c>
    </row>
    <row r="555" spans="1:4" ht="56.25">
      <c r="A555" s="4" t="s">
        <v>1793</v>
      </c>
      <c r="B555" s="5" t="s">
        <v>1794</v>
      </c>
      <c r="C555" s="4" t="s">
        <v>13</v>
      </c>
      <c r="D555" s="4" t="s">
        <v>1795</v>
      </c>
    </row>
    <row r="556" spans="1:4" ht="56.25">
      <c r="A556" s="4" t="s">
        <v>1796</v>
      </c>
      <c r="B556" s="5" t="s">
        <v>1797</v>
      </c>
      <c r="C556" s="4" t="s">
        <v>13</v>
      </c>
      <c r="D556" s="4" t="s">
        <v>1798</v>
      </c>
    </row>
    <row r="557" spans="1:4" ht="56.25">
      <c r="A557" s="4" t="s">
        <v>1799</v>
      </c>
      <c r="B557" s="5" t="s">
        <v>1800</v>
      </c>
      <c r="C557" s="4" t="s">
        <v>13</v>
      </c>
      <c r="D557" s="4" t="s">
        <v>1801</v>
      </c>
    </row>
    <row r="558" spans="1:4" ht="45">
      <c r="A558" s="4" t="s">
        <v>1802</v>
      </c>
      <c r="B558" s="5" t="s">
        <v>1803</v>
      </c>
      <c r="C558" s="4" t="s">
        <v>13</v>
      </c>
      <c r="D558" s="4" t="s">
        <v>1804</v>
      </c>
    </row>
    <row r="559" spans="1:4" ht="45">
      <c r="A559" s="4" t="s">
        <v>1805</v>
      </c>
      <c r="B559" s="5" t="s">
        <v>1806</v>
      </c>
      <c r="C559" s="4" t="s">
        <v>13</v>
      </c>
      <c r="D559" s="4" t="s">
        <v>1807</v>
      </c>
    </row>
    <row r="560" spans="1:4" ht="45">
      <c r="A560" s="4" t="s">
        <v>1808</v>
      </c>
      <c r="B560" s="5" t="s">
        <v>1809</v>
      </c>
      <c r="C560" s="4" t="s">
        <v>13</v>
      </c>
      <c r="D560" s="4" t="s">
        <v>1810</v>
      </c>
    </row>
    <row r="561" spans="1:4" ht="45">
      <c r="A561" s="4" t="s">
        <v>1811</v>
      </c>
      <c r="B561" s="5" t="s">
        <v>1812</v>
      </c>
      <c r="C561" s="4" t="s">
        <v>13</v>
      </c>
      <c r="D561" s="4" t="s">
        <v>1813</v>
      </c>
    </row>
    <row r="562" spans="1:4" ht="56.25">
      <c r="A562" s="4" t="s">
        <v>1814</v>
      </c>
      <c r="B562" s="5" t="s">
        <v>1815</v>
      </c>
      <c r="C562" s="4" t="s">
        <v>13</v>
      </c>
      <c r="D562" s="4" t="s">
        <v>141</v>
      </c>
    </row>
    <row r="563" spans="1:4" ht="56.25">
      <c r="A563" s="4" t="s">
        <v>1816</v>
      </c>
      <c r="B563" s="5" t="s">
        <v>1817</v>
      </c>
      <c r="C563" s="4" t="s">
        <v>13</v>
      </c>
      <c r="D563" s="4" t="s">
        <v>1818</v>
      </c>
    </row>
    <row r="564" spans="1:4" ht="56.25">
      <c r="A564" s="4" t="s">
        <v>1819</v>
      </c>
      <c r="B564" s="5" t="s">
        <v>1820</v>
      </c>
      <c r="C564" s="4" t="s">
        <v>13</v>
      </c>
      <c r="D564" s="4" t="s">
        <v>187</v>
      </c>
    </row>
    <row r="565" spans="1:4" ht="56.25">
      <c r="A565" s="4" t="s">
        <v>1821</v>
      </c>
      <c r="B565" s="5" t="s">
        <v>1822</v>
      </c>
      <c r="C565" s="4" t="s">
        <v>13</v>
      </c>
      <c r="D565" s="4" t="s">
        <v>1823</v>
      </c>
    </row>
    <row r="566" spans="1:4" ht="45">
      <c r="A566" s="4" t="s">
        <v>1824</v>
      </c>
      <c r="B566" s="5" t="s">
        <v>1825</v>
      </c>
      <c r="C566" s="4" t="s">
        <v>13</v>
      </c>
      <c r="D566" s="4" t="s">
        <v>1826</v>
      </c>
    </row>
    <row r="567" spans="1:4" ht="45">
      <c r="A567" s="4" t="s">
        <v>1827</v>
      </c>
      <c r="B567" s="5" t="s">
        <v>1828</v>
      </c>
      <c r="C567" s="4" t="s">
        <v>13</v>
      </c>
      <c r="D567" s="4" t="s">
        <v>1829</v>
      </c>
    </row>
    <row r="568" spans="1:4" ht="45">
      <c r="A568" s="4" t="s">
        <v>1830</v>
      </c>
      <c r="B568" s="5" t="s">
        <v>1831</v>
      </c>
      <c r="C568" s="4" t="s">
        <v>13</v>
      </c>
      <c r="D568" s="4" t="s">
        <v>1832</v>
      </c>
    </row>
    <row r="569" spans="1:4" ht="45">
      <c r="A569" s="4" t="s">
        <v>1833</v>
      </c>
      <c r="B569" s="5" t="s">
        <v>1834</v>
      </c>
      <c r="C569" s="4" t="s">
        <v>13</v>
      </c>
      <c r="D569" s="4" t="s">
        <v>1835</v>
      </c>
    </row>
    <row r="570" spans="1:4" ht="45">
      <c r="A570" s="4" t="s">
        <v>1836</v>
      </c>
      <c r="B570" s="5" t="s">
        <v>1837</v>
      </c>
      <c r="C570" s="4" t="s">
        <v>13</v>
      </c>
      <c r="D570" s="4" t="s">
        <v>1838</v>
      </c>
    </row>
    <row r="571" spans="1:4" ht="45">
      <c r="A571" s="4" t="s">
        <v>1839</v>
      </c>
      <c r="B571" s="5" t="s">
        <v>1840</v>
      </c>
      <c r="C571" s="4" t="s">
        <v>13</v>
      </c>
      <c r="D571" s="4" t="s">
        <v>264</v>
      </c>
    </row>
    <row r="572" spans="1:4" ht="45">
      <c r="A572" s="4" t="s">
        <v>1841</v>
      </c>
      <c r="B572" s="5" t="s">
        <v>1842</v>
      </c>
      <c r="C572" s="4" t="s">
        <v>13</v>
      </c>
      <c r="D572" s="4" t="s">
        <v>1843</v>
      </c>
    </row>
    <row r="573" spans="1:4" ht="45">
      <c r="A573" s="4" t="s">
        <v>1844</v>
      </c>
      <c r="B573" s="5" t="s">
        <v>1845</v>
      </c>
      <c r="C573" s="4" t="s">
        <v>13</v>
      </c>
      <c r="D573" s="4" t="s">
        <v>1389</v>
      </c>
    </row>
    <row r="574" spans="1:4" ht="45">
      <c r="A574" s="4" t="s">
        <v>1846</v>
      </c>
      <c r="B574" s="5" t="s">
        <v>1847</v>
      </c>
      <c r="C574" s="4" t="s">
        <v>13</v>
      </c>
      <c r="D574" s="4" t="s">
        <v>1848</v>
      </c>
    </row>
    <row r="575" spans="1:4" ht="45">
      <c r="A575" s="4" t="s">
        <v>1849</v>
      </c>
      <c r="B575" s="5" t="s">
        <v>1850</v>
      </c>
      <c r="C575" s="4" t="s">
        <v>13</v>
      </c>
      <c r="D575" s="4" t="s">
        <v>1851</v>
      </c>
    </row>
    <row r="576" spans="1:4" ht="45">
      <c r="A576" s="4" t="s">
        <v>1852</v>
      </c>
      <c r="B576" s="5" t="s">
        <v>1853</v>
      </c>
      <c r="C576" s="4" t="s">
        <v>13</v>
      </c>
      <c r="D576" s="4" t="s">
        <v>10</v>
      </c>
    </row>
    <row r="577" spans="1:4" ht="45">
      <c r="A577" s="4" t="s">
        <v>1854</v>
      </c>
      <c r="B577" s="5" t="s">
        <v>1855</v>
      </c>
      <c r="C577" s="4" t="s">
        <v>13</v>
      </c>
      <c r="D577" s="4" t="s">
        <v>1856</v>
      </c>
    </row>
    <row r="578" spans="1:4" ht="45">
      <c r="A578" s="4" t="s">
        <v>1857</v>
      </c>
      <c r="B578" s="5" t="s">
        <v>1858</v>
      </c>
      <c r="C578" s="4" t="s">
        <v>13</v>
      </c>
      <c r="D578" s="4" t="s">
        <v>1859</v>
      </c>
    </row>
    <row r="579" spans="1:4" ht="45">
      <c r="A579" s="4" t="s">
        <v>1860</v>
      </c>
      <c r="B579" s="5" t="s">
        <v>1861</v>
      </c>
      <c r="C579" s="4" t="s">
        <v>13</v>
      </c>
      <c r="D579" s="4" t="s">
        <v>1862</v>
      </c>
    </row>
    <row r="580" spans="1:4" ht="45">
      <c r="A580" s="4" t="s">
        <v>1863</v>
      </c>
      <c r="B580" s="5" t="s">
        <v>1864</v>
      </c>
      <c r="C580" s="4" t="s">
        <v>13</v>
      </c>
      <c r="D580" s="4" t="s">
        <v>1865</v>
      </c>
    </row>
    <row r="581" spans="1:4" ht="45">
      <c r="A581" s="4" t="s">
        <v>1866</v>
      </c>
      <c r="B581" s="5" t="s">
        <v>1867</v>
      </c>
      <c r="C581" s="4" t="s">
        <v>13</v>
      </c>
      <c r="D581" s="4" t="s">
        <v>1868</v>
      </c>
    </row>
    <row r="582" spans="1:4" ht="45">
      <c r="A582" s="4" t="s">
        <v>1869</v>
      </c>
      <c r="B582" s="5" t="s">
        <v>1870</v>
      </c>
      <c r="C582" s="4" t="s">
        <v>13</v>
      </c>
      <c r="D582" s="4" t="s">
        <v>1871</v>
      </c>
    </row>
    <row r="583" spans="1:4" ht="45">
      <c r="A583" s="4" t="s">
        <v>1872</v>
      </c>
      <c r="B583" s="5" t="s">
        <v>1873</v>
      </c>
      <c r="C583" s="4" t="s">
        <v>13</v>
      </c>
      <c r="D583" s="4" t="s">
        <v>1874</v>
      </c>
    </row>
    <row r="584" spans="1:4" ht="45">
      <c r="A584" s="4" t="s">
        <v>1875</v>
      </c>
      <c r="B584" s="5" t="s">
        <v>1876</v>
      </c>
      <c r="C584" s="4" t="s">
        <v>13</v>
      </c>
      <c r="D584" s="4" t="s">
        <v>1877</v>
      </c>
    </row>
    <row r="585" spans="1:4" ht="45">
      <c r="A585" s="4" t="s">
        <v>1878</v>
      </c>
      <c r="B585" s="5" t="s">
        <v>1879</v>
      </c>
      <c r="C585" s="4" t="s">
        <v>13</v>
      </c>
      <c r="D585" s="4" t="s">
        <v>1880</v>
      </c>
    </row>
    <row r="586" spans="1:4" ht="45">
      <c r="A586" s="4" t="s">
        <v>1881</v>
      </c>
      <c r="B586" s="5" t="s">
        <v>1882</v>
      </c>
      <c r="C586" s="4" t="s">
        <v>13</v>
      </c>
      <c r="D586" s="4" t="s">
        <v>1883</v>
      </c>
    </row>
    <row r="587" spans="1:4" ht="45">
      <c r="A587" s="4" t="s">
        <v>1884</v>
      </c>
      <c r="B587" s="5" t="s">
        <v>1885</v>
      </c>
      <c r="C587" s="4" t="s">
        <v>13</v>
      </c>
      <c r="D587" s="4" t="s">
        <v>1886</v>
      </c>
    </row>
    <row r="588" spans="1:4" ht="45">
      <c r="A588" s="4" t="s">
        <v>1887</v>
      </c>
      <c r="B588" s="5" t="s">
        <v>1888</v>
      </c>
      <c r="C588" s="4" t="s">
        <v>13</v>
      </c>
      <c r="D588" s="4" t="s">
        <v>1889</v>
      </c>
    </row>
    <row r="589" spans="1:4" ht="45">
      <c r="A589" s="4" t="s">
        <v>1890</v>
      </c>
      <c r="B589" s="5" t="s">
        <v>1891</v>
      </c>
      <c r="C589" s="4" t="s">
        <v>13</v>
      </c>
      <c r="D589" s="4" t="s">
        <v>1892</v>
      </c>
    </row>
    <row r="590" spans="1:4" ht="45">
      <c r="A590" s="4" t="s">
        <v>1893</v>
      </c>
      <c r="B590" s="5" t="s">
        <v>1894</v>
      </c>
      <c r="C590" s="4" t="s">
        <v>13</v>
      </c>
      <c r="D590" s="4" t="s">
        <v>1895</v>
      </c>
    </row>
    <row r="591" spans="1:4" ht="45">
      <c r="A591" s="4" t="s">
        <v>1896</v>
      </c>
      <c r="B591" s="5" t="s">
        <v>1897</v>
      </c>
      <c r="C591" s="4" t="s">
        <v>13</v>
      </c>
      <c r="D591" s="4" t="s">
        <v>1898</v>
      </c>
    </row>
    <row r="592" spans="1:4" ht="45">
      <c r="A592" s="4" t="s">
        <v>1899</v>
      </c>
      <c r="B592" s="5" t="s">
        <v>1900</v>
      </c>
      <c r="C592" s="4" t="s">
        <v>13</v>
      </c>
      <c r="D592" s="4" t="s">
        <v>1901</v>
      </c>
    </row>
    <row r="593" spans="1:4" ht="45">
      <c r="A593" s="4" t="s">
        <v>1902</v>
      </c>
      <c r="B593" s="5" t="s">
        <v>1903</v>
      </c>
      <c r="C593" s="4" t="s">
        <v>13</v>
      </c>
      <c r="D593" s="4" t="s">
        <v>1904</v>
      </c>
    </row>
    <row r="594" spans="1:4" ht="45">
      <c r="A594" s="4" t="s">
        <v>1905</v>
      </c>
      <c r="B594" s="5" t="s">
        <v>1906</v>
      </c>
      <c r="C594" s="4" t="s">
        <v>13</v>
      </c>
      <c r="D594" s="4" t="s">
        <v>1907</v>
      </c>
    </row>
    <row r="595" spans="1:4" ht="45">
      <c r="A595" s="4" t="s">
        <v>1908</v>
      </c>
      <c r="B595" s="5" t="s">
        <v>1909</v>
      </c>
      <c r="C595" s="4" t="s">
        <v>13</v>
      </c>
      <c r="D595" s="4" t="s">
        <v>1910</v>
      </c>
    </row>
    <row r="596" spans="1:4" ht="45">
      <c r="A596" s="4" t="s">
        <v>1911</v>
      </c>
      <c r="B596" s="5" t="s">
        <v>1912</v>
      </c>
      <c r="C596" s="4" t="s">
        <v>13</v>
      </c>
      <c r="D596" s="4" t="s">
        <v>1913</v>
      </c>
    </row>
    <row r="597" spans="1:4" ht="45">
      <c r="A597" s="4" t="s">
        <v>1914</v>
      </c>
      <c r="B597" s="5" t="s">
        <v>1915</v>
      </c>
      <c r="C597" s="4" t="s">
        <v>13</v>
      </c>
      <c r="D597" s="4" t="s">
        <v>859</v>
      </c>
    </row>
    <row r="598" spans="1:4" ht="45">
      <c r="A598" s="4" t="s">
        <v>1916</v>
      </c>
      <c r="B598" s="5" t="s">
        <v>1917</v>
      </c>
      <c r="C598" s="4" t="s">
        <v>13</v>
      </c>
      <c r="D598" s="4" t="s">
        <v>1918</v>
      </c>
    </row>
    <row r="599" spans="1:4" ht="45">
      <c r="A599" s="4" t="s">
        <v>1919</v>
      </c>
      <c r="B599" s="5" t="s">
        <v>1920</v>
      </c>
      <c r="C599" s="4" t="s">
        <v>13</v>
      </c>
      <c r="D599" s="4" t="s">
        <v>1921</v>
      </c>
    </row>
    <row r="600" spans="1:4" ht="45">
      <c r="A600" s="4" t="s">
        <v>1922</v>
      </c>
      <c r="B600" s="5" t="s">
        <v>1923</v>
      </c>
      <c r="C600" s="4" t="s">
        <v>13</v>
      </c>
      <c r="D600" s="4" t="s">
        <v>1924</v>
      </c>
    </row>
    <row r="601" spans="1:4" ht="45">
      <c r="A601" s="4" t="s">
        <v>1925</v>
      </c>
      <c r="B601" s="5" t="s">
        <v>1926</v>
      </c>
      <c r="C601" s="4" t="s">
        <v>13</v>
      </c>
      <c r="D601" s="4" t="s">
        <v>1927</v>
      </c>
    </row>
    <row r="602" spans="1:4" ht="45">
      <c r="A602" s="4" t="s">
        <v>1928</v>
      </c>
      <c r="B602" s="5" t="s">
        <v>1929</v>
      </c>
      <c r="C602" s="4" t="s">
        <v>13</v>
      </c>
      <c r="D602" s="4" t="s">
        <v>1930</v>
      </c>
    </row>
    <row r="603" spans="1:4" ht="45">
      <c r="A603" s="4" t="s">
        <v>1931</v>
      </c>
      <c r="B603" s="5" t="s">
        <v>1932</v>
      </c>
      <c r="C603" s="4" t="s">
        <v>13</v>
      </c>
      <c r="D603" s="4" t="s">
        <v>11</v>
      </c>
    </row>
    <row r="604" spans="1:4" ht="45">
      <c r="A604" s="4" t="s">
        <v>1933</v>
      </c>
      <c r="B604" s="5" t="s">
        <v>1934</v>
      </c>
      <c r="C604" s="4" t="s">
        <v>13</v>
      </c>
      <c r="D604" s="4" t="s">
        <v>1935</v>
      </c>
    </row>
    <row r="605" spans="1:4" ht="45">
      <c r="A605" s="4" t="s">
        <v>1936</v>
      </c>
      <c r="B605" s="5" t="s">
        <v>1937</v>
      </c>
      <c r="C605" s="4" t="s">
        <v>13</v>
      </c>
      <c r="D605" s="4" t="s">
        <v>1938</v>
      </c>
    </row>
    <row r="606" spans="1:4" ht="45">
      <c r="A606" s="4" t="s">
        <v>1939</v>
      </c>
      <c r="B606" s="5" t="s">
        <v>1940</v>
      </c>
      <c r="C606" s="4" t="s">
        <v>13</v>
      </c>
      <c r="D606" s="4" t="s">
        <v>1941</v>
      </c>
    </row>
    <row r="607" spans="1:4" ht="45">
      <c r="A607" s="4" t="s">
        <v>1942</v>
      </c>
      <c r="B607" s="5" t="s">
        <v>1943</v>
      </c>
      <c r="C607" s="4" t="s">
        <v>13</v>
      </c>
      <c r="D607" s="4" t="s">
        <v>1944</v>
      </c>
    </row>
    <row r="608" spans="1:4" ht="45">
      <c r="A608" s="4" t="s">
        <v>1945</v>
      </c>
      <c r="B608" s="5" t="s">
        <v>1946</v>
      </c>
      <c r="C608" s="4" t="s">
        <v>13</v>
      </c>
      <c r="D608" s="4" t="s">
        <v>1947</v>
      </c>
    </row>
    <row r="609" spans="1:4" ht="45">
      <c r="A609" s="4" t="s">
        <v>1948</v>
      </c>
      <c r="B609" s="5" t="s">
        <v>1949</v>
      </c>
      <c r="C609" s="4" t="s">
        <v>13</v>
      </c>
      <c r="D609" s="4" t="s">
        <v>1950</v>
      </c>
    </row>
    <row r="610" spans="1:4" ht="45">
      <c r="A610" s="4" t="s">
        <v>1951</v>
      </c>
      <c r="B610" s="5" t="s">
        <v>1952</v>
      </c>
      <c r="C610" s="4" t="s">
        <v>13</v>
      </c>
      <c r="D610" s="4" t="s">
        <v>1953</v>
      </c>
    </row>
    <row r="611" spans="1:4" ht="45">
      <c r="A611" s="4" t="s">
        <v>1954</v>
      </c>
      <c r="B611" s="5" t="s">
        <v>1955</v>
      </c>
      <c r="C611" s="4" t="s">
        <v>13</v>
      </c>
      <c r="D611" s="4" t="s">
        <v>1956</v>
      </c>
    </row>
    <row r="612" spans="1:4" ht="45">
      <c r="A612" s="4" t="s">
        <v>1957</v>
      </c>
      <c r="B612" s="5" t="s">
        <v>1958</v>
      </c>
      <c r="C612" s="4" t="s">
        <v>13</v>
      </c>
      <c r="D612" s="4" t="s">
        <v>1959</v>
      </c>
    </row>
    <row r="613" spans="1:4" ht="45">
      <c r="A613" s="4" t="s">
        <v>1960</v>
      </c>
      <c r="B613" s="5" t="s">
        <v>1961</v>
      </c>
      <c r="C613" s="4" t="s">
        <v>13</v>
      </c>
      <c r="D613" s="4" t="s">
        <v>1962</v>
      </c>
    </row>
    <row r="614" spans="1:4" ht="56.25">
      <c r="A614" s="4" t="s">
        <v>1963</v>
      </c>
      <c r="B614" s="5" t="s">
        <v>1964</v>
      </c>
      <c r="C614" s="4" t="s">
        <v>13</v>
      </c>
      <c r="D614" s="4" t="s">
        <v>1965</v>
      </c>
    </row>
    <row r="615" spans="1:4" ht="56.25">
      <c r="A615" s="4" t="s">
        <v>1966</v>
      </c>
      <c r="B615" s="5" t="s">
        <v>1967</v>
      </c>
      <c r="C615" s="4" t="s">
        <v>13</v>
      </c>
      <c r="D615" s="4" t="s">
        <v>1968</v>
      </c>
    </row>
    <row r="616" spans="1:4" ht="56.25">
      <c r="A616" s="4" t="s">
        <v>1969</v>
      </c>
      <c r="B616" s="5" t="s">
        <v>1970</v>
      </c>
      <c r="C616" s="4" t="s">
        <v>13</v>
      </c>
      <c r="D616" s="4" t="s">
        <v>1971</v>
      </c>
    </row>
    <row r="617" spans="1:4" ht="56.25">
      <c r="A617" s="4" t="s">
        <v>1972</v>
      </c>
      <c r="B617" s="5" t="s">
        <v>1973</v>
      </c>
      <c r="C617" s="4" t="s">
        <v>13</v>
      </c>
      <c r="D617" s="4" t="s">
        <v>1974</v>
      </c>
    </row>
    <row r="618" spans="1:4" ht="56.25">
      <c r="A618" s="4" t="s">
        <v>1975</v>
      </c>
      <c r="B618" s="5" t="s">
        <v>1976</v>
      </c>
      <c r="C618" s="4" t="s">
        <v>13</v>
      </c>
      <c r="D618" s="4" t="s">
        <v>1977</v>
      </c>
    </row>
    <row r="619" spans="1:4" ht="56.25">
      <c r="A619" s="4" t="s">
        <v>1978</v>
      </c>
      <c r="B619" s="5" t="s">
        <v>1979</v>
      </c>
      <c r="C619" s="4" t="s">
        <v>13</v>
      </c>
      <c r="D619" s="4" t="s">
        <v>1980</v>
      </c>
    </row>
    <row r="620" spans="1:4" ht="56.25">
      <c r="A620" s="4" t="s">
        <v>1981</v>
      </c>
      <c r="B620" s="5" t="s">
        <v>1982</v>
      </c>
      <c r="C620" s="4" t="s">
        <v>13</v>
      </c>
      <c r="D620" s="4" t="s">
        <v>1983</v>
      </c>
    </row>
    <row r="621" spans="1:4" ht="56.25">
      <c r="A621" s="4" t="s">
        <v>1984</v>
      </c>
      <c r="B621" s="5" t="s">
        <v>1985</v>
      </c>
      <c r="C621" s="4" t="s">
        <v>13</v>
      </c>
      <c r="D621" s="4" t="s">
        <v>1986</v>
      </c>
    </row>
    <row r="622" spans="1:4" ht="56.25">
      <c r="A622" s="4" t="s">
        <v>1987</v>
      </c>
      <c r="B622" s="5" t="s">
        <v>1988</v>
      </c>
      <c r="C622" s="4" t="s">
        <v>13</v>
      </c>
      <c r="D622" s="4" t="s">
        <v>1989</v>
      </c>
    </row>
    <row r="623" spans="1:4" ht="56.25">
      <c r="A623" s="4" t="s">
        <v>1990</v>
      </c>
      <c r="B623" s="5" t="s">
        <v>1991</v>
      </c>
      <c r="C623" s="4" t="s">
        <v>13</v>
      </c>
      <c r="D623" s="4" t="s">
        <v>1992</v>
      </c>
    </row>
    <row r="624" spans="1:4" ht="56.25">
      <c r="A624" s="4" t="s">
        <v>1993</v>
      </c>
      <c r="B624" s="5" t="s">
        <v>1994</v>
      </c>
      <c r="C624" s="4" t="s">
        <v>13</v>
      </c>
      <c r="D624" s="4" t="s">
        <v>1995</v>
      </c>
    </row>
    <row r="625" spans="1:4" ht="56.25">
      <c r="A625" s="4" t="s">
        <v>1996</v>
      </c>
      <c r="B625" s="5" t="s">
        <v>1997</v>
      </c>
      <c r="C625" s="4" t="s">
        <v>13</v>
      </c>
      <c r="D625" s="4" t="s">
        <v>1998</v>
      </c>
    </row>
    <row r="626" spans="1:4" ht="67.5">
      <c r="A626" s="4" t="s">
        <v>1999</v>
      </c>
      <c r="B626" s="5" t="s">
        <v>2000</v>
      </c>
      <c r="C626" s="4" t="s">
        <v>13</v>
      </c>
      <c r="D626" s="4" t="s">
        <v>2001</v>
      </c>
    </row>
    <row r="627" spans="1:4" ht="67.5">
      <c r="A627" s="4" t="s">
        <v>2002</v>
      </c>
      <c r="B627" s="5" t="s">
        <v>2003</v>
      </c>
      <c r="C627" s="4" t="s">
        <v>13</v>
      </c>
      <c r="D627" s="4" t="s">
        <v>135</v>
      </c>
    </row>
    <row r="628" spans="1:4" ht="22.5">
      <c r="A628" s="4" t="s">
        <v>2004</v>
      </c>
      <c r="B628" s="5" t="s">
        <v>2005</v>
      </c>
      <c r="C628" s="4" t="s">
        <v>13</v>
      </c>
      <c r="D628" s="4" t="s">
        <v>2006</v>
      </c>
    </row>
    <row r="629" spans="1:4" ht="33.75">
      <c r="A629" s="4" t="s">
        <v>2007</v>
      </c>
      <c r="B629" s="5" t="s">
        <v>2008</v>
      </c>
      <c r="C629" s="4" t="s">
        <v>13</v>
      </c>
      <c r="D629" s="4" t="s">
        <v>2009</v>
      </c>
    </row>
    <row r="630" spans="1:4" ht="56.25">
      <c r="A630" s="4" t="s">
        <v>2010</v>
      </c>
      <c r="B630" s="5" t="s">
        <v>2011</v>
      </c>
      <c r="C630" s="4" t="s">
        <v>13</v>
      </c>
      <c r="D630" s="4" t="s">
        <v>2012</v>
      </c>
    </row>
    <row r="631" spans="1:4" ht="56.25">
      <c r="A631" s="4" t="s">
        <v>2013</v>
      </c>
      <c r="B631" s="5" t="s">
        <v>2014</v>
      </c>
      <c r="C631" s="4" t="s">
        <v>13</v>
      </c>
      <c r="D631" s="4" t="s">
        <v>2015</v>
      </c>
    </row>
    <row r="632" spans="1:4" ht="67.5">
      <c r="A632" s="4" t="s">
        <v>2016</v>
      </c>
      <c r="B632" s="5" t="s">
        <v>2017</v>
      </c>
      <c r="C632" s="4" t="s">
        <v>13</v>
      </c>
      <c r="D632" s="4" t="s">
        <v>2018</v>
      </c>
    </row>
    <row r="633" spans="1:4" ht="56.25">
      <c r="A633" s="4" t="s">
        <v>2019</v>
      </c>
      <c r="B633" s="5" t="s">
        <v>2020</v>
      </c>
      <c r="C633" s="4" t="s">
        <v>13</v>
      </c>
      <c r="D633" s="4" t="s">
        <v>2021</v>
      </c>
    </row>
    <row r="634" spans="1:4" ht="56.25">
      <c r="A634" s="4" t="s">
        <v>2022</v>
      </c>
      <c r="B634" s="5" t="s">
        <v>2023</v>
      </c>
      <c r="C634" s="4" t="s">
        <v>13</v>
      </c>
      <c r="D634" s="4" t="s">
        <v>2024</v>
      </c>
    </row>
    <row r="635" spans="1:4" ht="67.5">
      <c r="A635" s="4" t="s">
        <v>2025</v>
      </c>
      <c r="B635" s="5" t="s">
        <v>2026</v>
      </c>
      <c r="C635" s="4" t="s">
        <v>13</v>
      </c>
      <c r="D635" s="4" t="s">
        <v>2027</v>
      </c>
    </row>
    <row r="636" spans="1:4" ht="56.25">
      <c r="A636" s="4" t="s">
        <v>2028</v>
      </c>
      <c r="B636" s="5" t="s">
        <v>2029</v>
      </c>
      <c r="C636" s="4" t="s">
        <v>13</v>
      </c>
      <c r="D636" s="4" t="s">
        <v>2030</v>
      </c>
    </row>
    <row r="637" spans="1:4" ht="33.75">
      <c r="A637" s="4" t="s">
        <v>2031</v>
      </c>
      <c r="B637" s="5" t="s">
        <v>2032</v>
      </c>
      <c r="C637" s="4" t="s">
        <v>13</v>
      </c>
      <c r="D637" s="4" t="s">
        <v>2033</v>
      </c>
    </row>
    <row r="638" spans="1:4" ht="33.75">
      <c r="A638" s="4" t="s">
        <v>2034</v>
      </c>
      <c r="B638" s="5" t="s">
        <v>2035</v>
      </c>
      <c r="C638" s="4" t="s">
        <v>13</v>
      </c>
      <c r="D638" s="4" t="s">
        <v>2033</v>
      </c>
    </row>
    <row r="639" spans="1:4" ht="45">
      <c r="A639" s="4" t="s">
        <v>2036</v>
      </c>
      <c r="B639" s="5" t="s">
        <v>2037</v>
      </c>
      <c r="C639" s="4" t="s">
        <v>13</v>
      </c>
      <c r="D639" s="4" t="s">
        <v>2038</v>
      </c>
    </row>
    <row r="640" spans="1:4" ht="45">
      <c r="A640" s="4" t="s">
        <v>2039</v>
      </c>
      <c r="B640" s="5" t="s">
        <v>2040</v>
      </c>
      <c r="C640" s="4" t="s">
        <v>13</v>
      </c>
      <c r="D640" s="4" t="s">
        <v>2041</v>
      </c>
    </row>
    <row r="641" spans="1:4" ht="45">
      <c r="A641" s="4" t="s">
        <v>2042</v>
      </c>
      <c r="B641" s="5" t="s">
        <v>2043</v>
      </c>
      <c r="C641" s="4" t="s">
        <v>13</v>
      </c>
      <c r="D641" s="4" t="s">
        <v>2044</v>
      </c>
    </row>
    <row r="642" spans="1:4" ht="45">
      <c r="A642" s="4" t="s">
        <v>2045</v>
      </c>
      <c r="B642" s="5" t="s">
        <v>2046</v>
      </c>
      <c r="C642" s="4" t="s">
        <v>13</v>
      </c>
      <c r="D642" s="4" t="s">
        <v>874</v>
      </c>
    </row>
    <row r="643" spans="1:4" ht="45">
      <c r="A643" s="4" t="s">
        <v>2047</v>
      </c>
      <c r="B643" s="5" t="s">
        <v>2048</v>
      </c>
      <c r="C643" s="4" t="s">
        <v>13</v>
      </c>
      <c r="D643" s="4" t="s">
        <v>2049</v>
      </c>
    </row>
    <row r="644" spans="1:4" ht="22.5">
      <c r="A644" s="4" t="s">
        <v>2050</v>
      </c>
      <c r="B644" s="5" t="s">
        <v>2051</v>
      </c>
      <c r="C644" s="4" t="s">
        <v>13</v>
      </c>
      <c r="D644" s="4" t="s">
        <v>218</v>
      </c>
    </row>
    <row r="645" spans="1:4" ht="22.5">
      <c r="A645" s="4" t="s">
        <v>2052</v>
      </c>
      <c r="B645" s="5" t="s">
        <v>2053</v>
      </c>
      <c r="C645" s="4" t="s">
        <v>13</v>
      </c>
      <c r="D645" s="4" t="s">
        <v>218</v>
      </c>
    </row>
    <row r="646" spans="1:4" ht="22.5">
      <c r="A646" s="4" t="s">
        <v>2054</v>
      </c>
      <c r="B646" s="5" t="s">
        <v>2055</v>
      </c>
      <c r="C646" s="4" t="s">
        <v>13</v>
      </c>
      <c r="D646" s="4" t="s">
        <v>2056</v>
      </c>
    </row>
    <row r="647" spans="1:4" ht="33.75">
      <c r="A647" s="4" t="s">
        <v>2057</v>
      </c>
      <c r="B647" s="5" t="s">
        <v>2058</v>
      </c>
      <c r="C647" s="4" t="s">
        <v>13</v>
      </c>
      <c r="D647" s="4" t="s">
        <v>2059</v>
      </c>
    </row>
    <row r="648" spans="1:4" ht="33.75">
      <c r="A648" s="4" t="s">
        <v>2060</v>
      </c>
      <c r="B648" s="5" t="s">
        <v>2061</v>
      </c>
      <c r="C648" s="4" t="s">
        <v>13</v>
      </c>
      <c r="D648" s="4" t="s">
        <v>2062</v>
      </c>
    </row>
    <row r="649" spans="1:4" ht="33.75">
      <c r="A649" s="4" t="s">
        <v>2063</v>
      </c>
      <c r="B649" s="5" t="s">
        <v>2064</v>
      </c>
      <c r="C649" s="4" t="s">
        <v>13</v>
      </c>
      <c r="D649" s="4" t="s">
        <v>2065</v>
      </c>
    </row>
    <row r="650" spans="1:4" ht="33.75">
      <c r="A650" s="4" t="s">
        <v>2066</v>
      </c>
      <c r="B650" s="5" t="s">
        <v>2067</v>
      </c>
      <c r="C650" s="4" t="s">
        <v>13</v>
      </c>
      <c r="D650" s="4" t="s">
        <v>2068</v>
      </c>
    </row>
    <row r="651" spans="1:4" ht="33.75">
      <c r="A651" s="4" t="s">
        <v>2069</v>
      </c>
      <c r="B651" s="5" t="s">
        <v>2070</v>
      </c>
      <c r="C651" s="4" t="s">
        <v>13</v>
      </c>
      <c r="D651" s="4" t="s">
        <v>2071</v>
      </c>
    </row>
    <row r="652" spans="1:4" ht="33.75">
      <c r="A652" s="4" t="s">
        <v>2072</v>
      </c>
      <c r="B652" s="5" t="s">
        <v>2073</v>
      </c>
      <c r="C652" s="4" t="s">
        <v>13</v>
      </c>
      <c r="D652" s="4" t="s">
        <v>2074</v>
      </c>
    </row>
    <row r="653" spans="1:4" ht="56.25">
      <c r="A653" s="4" t="s">
        <v>2075</v>
      </c>
      <c r="B653" s="5" t="s">
        <v>2076</v>
      </c>
      <c r="C653" s="4" t="s">
        <v>13</v>
      </c>
      <c r="D653" s="4" t="s">
        <v>2077</v>
      </c>
    </row>
    <row r="654" spans="1:4" ht="33.75">
      <c r="A654" s="4" t="s">
        <v>2078</v>
      </c>
      <c r="B654" s="5" t="s">
        <v>2079</v>
      </c>
      <c r="C654" s="4" t="s">
        <v>13</v>
      </c>
      <c r="D654" s="4" t="s">
        <v>2080</v>
      </c>
    </row>
    <row r="655" spans="1:4" ht="45">
      <c r="A655" s="4" t="s">
        <v>2081</v>
      </c>
      <c r="B655" s="5" t="s">
        <v>2082</v>
      </c>
      <c r="C655" s="4" t="s">
        <v>13</v>
      </c>
      <c r="D655" s="4" t="s">
        <v>2083</v>
      </c>
    </row>
    <row r="656" spans="1:4" ht="22.5">
      <c r="A656" s="4" t="s">
        <v>2084</v>
      </c>
      <c r="B656" s="5" t="s">
        <v>2085</v>
      </c>
      <c r="C656" s="4" t="s">
        <v>13</v>
      </c>
      <c r="D656" s="4" t="s">
        <v>2086</v>
      </c>
    </row>
    <row r="657" spans="1:4" ht="56.25">
      <c r="A657" s="4" t="s">
        <v>2087</v>
      </c>
      <c r="B657" s="5" t="s">
        <v>2088</v>
      </c>
      <c r="C657" s="4" t="s">
        <v>13</v>
      </c>
      <c r="D657" s="4" t="s">
        <v>167</v>
      </c>
    </row>
    <row r="658" spans="1:4" ht="45">
      <c r="A658" s="4" t="s">
        <v>2089</v>
      </c>
      <c r="B658" s="5" t="s">
        <v>2090</v>
      </c>
      <c r="C658" s="4" t="s">
        <v>13</v>
      </c>
      <c r="D658" s="4" t="s">
        <v>2091</v>
      </c>
    </row>
    <row r="659" spans="1:4" ht="45">
      <c r="A659" s="4" t="s">
        <v>2092</v>
      </c>
      <c r="B659" s="5" t="s">
        <v>2093</v>
      </c>
      <c r="C659" s="4" t="s">
        <v>13</v>
      </c>
      <c r="D659" s="4" t="s">
        <v>2094</v>
      </c>
    </row>
    <row r="660" spans="1:4" ht="45">
      <c r="A660" s="4" t="s">
        <v>2095</v>
      </c>
      <c r="B660" s="5" t="s">
        <v>2096</v>
      </c>
      <c r="C660" s="4" t="s">
        <v>13</v>
      </c>
      <c r="D660" s="4" t="s">
        <v>1042</v>
      </c>
    </row>
    <row r="661" spans="1:4" ht="56.25">
      <c r="A661" s="4" t="s">
        <v>2097</v>
      </c>
      <c r="B661" s="5" t="s">
        <v>2098</v>
      </c>
      <c r="C661" s="4" t="s">
        <v>13</v>
      </c>
      <c r="D661" s="4" t="s">
        <v>96</v>
      </c>
    </row>
    <row r="662" spans="1:4" ht="56.25">
      <c r="A662" s="4" t="s">
        <v>2099</v>
      </c>
      <c r="B662" s="5" t="s">
        <v>2100</v>
      </c>
      <c r="C662" s="4" t="s">
        <v>13</v>
      </c>
      <c r="D662" s="4" t="s">
        <v>2101</v>
      </c>
    </row>
    <row r="663" spans="1:4" ht="33.75">
      <c r="A663" s="4" t="s">
        <v>2102</v>
      </c>
      <c r="B663" s="5" t="s">
        <v>2103</v>
      </c>
      <c r="C663" s="4" t="s">
        <v>13</v>
      </c>
      <c r="D663" s="4" t="s">
        <v>2104</v>
      </c>
    </row>
    <row r="664" spans="1:4" ht="33.75">
      <c r="A664" s="4" t="s">
        <v>2105</v>
      </c>
      <c r="B664" s="5" t="s">
        <v>2106</v>
      </c>
      <c r="C664" s="4" t="s">
        <v>13</v>
      </c>
      <c r="D664" s="4" t="s">
        <v>2107</v>
      </c>
    </row>
    <row r="665" spans="1:4" ht="33.75">
      <c r="A665" s="4" t="s">
        <v>2108</v>
      </c>
      <c r="B665" s="5" t="s">
        <v>2109</v>
      </c>
      <c r="C665" s="4" t="s">
        <v>13</v>
      </c>
      <c r="D665" s="4" t="s">
        <v>2110</v>
      </c>
    </row>
    <row r="666" spans="1:4" ht="33.75">
      <c r="A666" s="4" t="s">
        <v>2111</v>
      </c>
      <c r="B666" s="5" t="s">
        <v>2112</v>
      </c>
      <c r="C666" s="4" t="s">
        <v>13</v>
      </c>
      <c r="D666" s="4" t="s">
        <v>2113</v>
      </c>
    </row>
    <row r="667" spans="1:4" ht="33.75">
      <c r="A667" s="4" t="s">
        <v>2114</v>
      </c>
      <c r="B667" s="5" t="s">
        <v>2115</v>
      </c>
      <c r="C667" s="4" t="s">
        <v>13</v>
      </c>
      <c r="D667" s="4" t="s">
        <v>2116</v>
      </c>
    </row>
    <row r="668" spans="1:4" ht="56.25">
      <c r="A668" s="4" t="s">
        <v>2117</v>
      </c>
      <c r="B668" s="5" t="s">
        <v>2118</v>
      </c>
      <c r="C668" s="4" t="s">
        <v>13</v>
      </c>
      <c r="D668" s="4" t="s">
        <v>2119</v>
      </c>
    </row>
    <row r="669" spans="1:4" ht="56.25">
      <c r="A669" s="4" t="s">
        <v>2120</v>
      </c>
      <c r="B669" s="5" t="s">
        <v>2121</v>
      </c>
      <c r="C669" s="4" t="s">
        <v>13</v>
      </c>
      <c r="D669" s="4" t="s">
        <v>2122</v>
      </c>
    </row>
    <row r="670" spans="1:4" ht="56.25">
      <c r="A670" s="4" t="s">
        <v>2123</v>
      </c>
      <c r="B670" s="5" t="s">
        <v>2124</v>
      </c>
      <c r="C670" s="4" t="s">
        <v>13</v>
      </c>
      <c r="D670" s="4" t="s">
        <v>2125</v>
      </c>
    </row>
    <row r="671" spans="1:4" ht="56.25">
      <c r="A671" s="4" t="s">
        <v>2126</v>
      </c>
      <c r="B671" s="5" t="s">
        <v>2127</v>
      </c>
      <c r="C671" s="4" t="s">
        <v>13</v>
      </c>
      <c r="D671" s="4" t="s">
        <v>2128</v>
      </c>
    </row>
    <row r="672" spans="1:4" ht="67.5">
      <c r="A672" s="4" t="s">
        <v>2129</v>
      </c>
      <c r="B672" s="5" t="s">
        <v>2130</v>
      </c>
      <c r="C672" s="4" t="s">
        <v>13</v>
      </c>
      <c r="D672" s="4" t="s">
        <v>2131</v>
      </c>
    </row>
    <row r="673" spans="1:4" ht="67.5">
      <c r="A673" s="4" t="s">
        <v>2132</v>
      </c>
      <c r="B673" s="5" t="s">
        <v>2133</v>
      </c>
      <c r="C673" s="4" t="s">
        <v>13</v>
      </c>
      <c r="D673" s="4" t="s">
        <v>2134</v>
      </c>
    </row>
    <row r="674" spans="1:4" ht="67.5">
      <c r="A674" s="4" t="s">
        <v>2135</v>
      </c>
      <c r="B674" s="5" t="s">
        <v>2136</v>
      </c>
      <c r="C674" s="4" t="s">
        <v>13</v>
      </c>
      <c r="D674" s="4" t="s">
        <v>2137</v>
      </c>
    </row>
    <row r="675" spans="1:4" ht="67.5">
      <c r="A675" s="4" t="s">
        <v>2138</v>
      </c>
      <c r="B675" s="5" t="s">
        <v>2139</v>
      </c>
      <c r="C675" s="4" t="s">
        <v>13</v>
      </c>
      <c r="D675" s="4" t="s">
        <v>2140</v>
      </c>
    </row>
    <row r="676" spans="1:4" ht="67.5">
      <c r="A676" s="4" t="s">
        <v>2141</v>
      </c>
      <c r="B676" s="5" t="s">
        <v>2142</v>
      </c>
      <c r="C676" s="4" t="s">
        <v>13</v>
      </c>
      <c r="D676" s="4" t="s">
        <v>2143</v>
      </c>
    </row>
    <row r="677" spans="1:4" ht="67.5">
      <c r="A677" s="4" t="s">
        <v>2144</v>
      </c>
      <c r="B677" s="5" t="s">
        <v>2145</v>
      </c>
      <c r="C677" s="4" t="s">
        <v>13</v>
      </c>
      <c r="D677" s="4" t="s">
        <v>2146</v>
      </c>
    </row>
    <row r="678" spans="1:4" ht="67.5">
      <c r="A678" s="4" t="s">
        <v>2147</v>
      </c>
      <c r="B678" s="5" t="s">
        <v>2148</v>
      </c>
      <c r="C678" s="4" t="s">
        <v>13</v>
      </c>
      <c r="D678" s="4" t="s">
        <v>2149</v>
      </c>
    </row>
    <row r="679" spans="1:4" ht="67.5">
      <c r="A679" s="4" t="s">
        <v>2150</v>
      </c>
      <c r="B679" s="5" t="s">
        <v>2151</v>
      </c>
      <c r="C679" s="4" t="s">
        <v>13</v>
      </c>
      <c r="D679" s="4" t="s">
        <v>2152</v>
      </c>
    </row>
    <row r="680" spans="1:4" ht="67.5">
      <c r="A680" s="4" t="s">
        <v>2153</v>
      </c>
      <c r="B680" s="5" t="s">
        <v>2154</v>
      </c>
      <c r="C680" s="4" t="s">
        <v>13</v>
      </c>
      <c r="D680" s="4" t="s">
        <v>2155</v>
      </c>
    </row>
    <row r="681" spans="1:4" ht="56.25">
      <c r="A681" s="4" t="s">
        <v>2156</v>
      </c>
      <c r="B681" s="5" t="s">
        <v>2157</v>
      </c>
      <c r="C681" s="4" t="s">
        <v>13</v>
      </c>
      <c r="D681" s="4" t="s">
        <v>2158</v>
      </c>
    </row>
    <row r="682" spans="1:4" ht="56.25">
      <c r="A682" s="4" t="s">
        <v>2159</v>
      </c>
      <c r="B682" s="5" t="s">
        <v>2160</v>
      </c>
      <c r="C682" s="4" t="s">
        <v>13</v>
      </c>
      <c r="D682" s="4" t="s">
        <v>2161</v>
      </c>
    </row>
    <row r="683" spans="1:4" ht="56.25">
      <c r="A683" s="4" t="s">
        <v>2162</v>
      </c>
      <c r="B683" s="5" t="s">
        <v>2163</v>
      </c>
      <c r="C683" s="4" t="s">
        <v>13</v>
      </c>
      <c r="D683" s="4" t="s">
        <v>2164</v>
      </c>
    </row>
    <row r="684" spans="1:4" ht="56.25">
      <c r="A684" s="4" t="s">
        <v>2165</v>
      </c>
      <c r="B684" s="5" t="s">
        <v>2166</v>
      </c>
      <c r="C684" s="4" t="s">
        <v>13</v>
      </c>
      <c r="D684" s="4" t="s">
        <v>2167</v>
      </c>
    </row>
    <row r="685" spans="1:4" ht="45">
      <c r="A685" s="4" t="s">
        <v>2168</v>
      </c>
      <c r="B685" s="5" t="s">
        <v>2169</v>
      </c>
      <c r="C685" s="4" t="s">
        <v>13</v>
      </c>
      <c r="D685" s="4" t="s">
        <v>2170</v>
      </c>
    </row>
    <row r="686" spans="1:4" ht="45">
      <c r="A686" s="4" t="s">
        <v>2171</v>
      </c>
      <c r="B686" s="5" t="s">
        <v>2172</v>
      </c>
      <c r="C686" s="4" t="s">
        <v>13</v>
      </c>
      <c r="D686" s="4" t="s">
        <v>2173</v>
      </c>
    </row>
    <row r="687" spans="1:4" ht="45">
      <c r="A687" s="4" t="s">
        <v>2174</v>
      </c>
      <c r="B687" s="5" t="s">
        <v>2175</v>
      </c>
      <c r="C687" s="4" t="s">
        <v>13</v>
      </c>
      <c r="D687" s="4" t="s">
        <v>2176</v>
      </c>
    </row>
    <row r="688" spans="1:4" ht="33.75">
      <c r="A688" s="4" t="s">
        <v>2177</v>
      </c>
      <c r="B688" s="5" t="s">
        <v>2178</v>
      </c>
      <c r="C688" s="4" t="s">
        <v>13</v>
      </c>
      <c r="D688" s="4" t="s">
        <v>2179</v>
      </c>
    </row>
    <row r="689" spans="1:4" ht="45">
      <c r="A689" s="4" t="s">
        <v>2180</v>
      </c>
      <c r="B689" s="5" t="s">
        <v>2181</v>
      </c>
      <c r="C689" s="4" t="s">
        <v>13</v>
      </c>
      <c r="D689" s="4" t="s">
        <v>2182</v>
      </c>
    </row>
    <row r="690" spans="1:4" ht="22.5">
      <c r="A690" s="4" t="s">
        <v>2183</v>
      </c>
      <c r="B690" s="5" t="s">
        <v>2184</v>
      </c>
      <c r="C690" s="4" t="s">
        <v>13</v>
      </c>
      <c r="D690" s="4" t="s">
        <v>2185</v>
      </c>
    </row>
    <row r="691" spans="1:4" ht="33.75">
      <c r="A691" s="4" t="s">
        <v>2186</v>
      </c>
      <c r="B691" s="5" t="s">
        <v>2187</v>
      </c>
      <c r="C691" s="4" t="s">
        <v>13</v>
      </c>
      <c r="D691" s="4" t="s">
        <v>2188</v>
      </c>
    </row>
    <row r="692" spans="1:4" ht="22.5">
      <c r="A692" s="4" t="s">
        <v>2189</v>
      </c>
      <c r="B692" s="5" t="s">
        <v>2190</v>
      </c>
      <c r="C692" s="4" t="s">
        <v>13</v>
      </c>
      <c r="D692" s="4" t="s">
        <v>2191</v>
      </c>
    </row>
    <row r="693" spans="1:4" ht="22.5">
      <c r="A693" s="4" t="s">
        <v>2192</v>
      </c>
      <c r="B693" s="5" t="s">
        <v>2193</v>
      </c>
      <c r="C693" s="4" t="s">
        <v>13</v>
      </c>
      <c r="D693" s="4" t="s">
        <v>2194</v>
      </c>
    </row>
    <row r="694" spans="1:4" ht="33.75">
      <c r="A694" s="4" t="s">
        <v>2195</v>
      </c>
      <c r="B694" s="5" t="s">
        <v>2196</v>
      </c>
      <c r="C694" s="4" t="s">
        <v>13</v>
      </c>
      <c r="D694" s="4" t="s">
        <v>2197</v>
      </c>
    </row>
    <row r="695" spans="1:4" ht="22.5">
      <c r="A695" s="4" t="s">
        <v>2198</v>
      </c>
      <c r="B695" s="5" t="s">
        <v>2199</v>
      </c>
      <c r="C695" s="4" t="s">
        <v>13</v>
      </c>
      <c r="D695" s="4" t="s">
        <v>2200</v>
      </c>
    </row>
    <row r="696" spans="1:4" ht="22.5">
      <c r="A696" s="4" t="s">
        <v>2201</v>
      </c>
      <c r="B696" s="5" t="s">
        <v>2202</v>
      </c>
      <c r="C696" s="4" t="s">
        <v>13</v>
      </c>
      <c r="D696" s="4" t="s">
        <v>2203</v>
      </c>
    </row>
    <row r="697" spans="1:4" ht="22.5">
      <c r="A697" s="4" t="s">
        <v>2204</v>
      </c>
      <c r="B697" s="5" t="s">
        <v>2205</v>
      </c>
      <c r="C697" s="4" t="s">
        <v>13</v>
      </c>
      <c r="D697" s="4" t="s">
        <v>2206</v>
      </c>
    </row>
    <row r="698" spans="1:4" ht="33.75">
      <c r="A698" s="4" t="s">
        <v>2207</v>
      </c>
      <c r="B698" s="5" t="s">
        <v>2208</v>
      </c>
      <c r="C698" s="4" t="s">
        <v>13</v>
      </c>
      <c r="D698" s="4" t="s">
        <v>2209</v>
      </c>
    </row>
    <row r="699" spans="1:4" ht="33.75">
      <c r="A699" s="4" t="s">
        <v>2210</v>
      </c>
      <c r="B699" s="5" t="s">
        <v>2211</v>
      </c>
      <c r="C699" s="4" t="s">
        <v>13</v>
      </c>
      <c r="D699" s="4" t="s">
        <v>2212</v>
      </c>
    </row>
    <row r="700" spans="1:4" ht="33.75">
      <c r="A700" s="4" t="s">
        <v>2213</v>
      </c>
      <c r="B700" s="5" t="s">
        <v>2214</v>
      </c>
      <c r="C700" s="4" t="s">
        <v>13</v>
      </c>
      <c r="D700" s="4" t="s">
        <v>2215</v>
      </c>
    </row>
    <row r="701" spans="1:4" ht="90">
      <c r="A701" s="4" t="s">
        <v>2216</v>
      </c>
      <c r="B701" s="5" t="s">
        <v>2217</v>
      </c>
      <c r="C701" s="4" t="s">
        <v>13</v>
      </c>
      <c r="D701" s="4" t="s">
        <v>2218</v>
      </c>
    </row>
    <row r="702" spans="1:4" ht="33.75">
      <c r="A702" s="4" t="s">
        <v>2219</v>
      </c>
      <c r="B702" s="5" t="s">
        <v>2220</v>
      </c>
      <c r="C702" s="4" t="s">
        <v>13</v>
      </c>
      <c r="D702" s="4" t="s">
        <v>2221</v>
      </c>
    </row>
    <row r="703" spans="1:4" ht="33.75">
      <c r="A703" s="4" t="s">
        <v>2222</v>
      </c>
      <c r="B703" s="5" t="s">
        <v>2223</v>
      </c>
      <c r="C703" s="4" t="s">
        <v>13</v>
      </c>
      <c r="D703" s="4" t="s">
        <v>2224</v>
      </c>
    </row>
    <row r="704" spans="1:4" ht="67.5">
      <c r="A704" s="4" t="s">
        <v>2225</v>
      </c>
      <c r="B704" s="5" t="s">
        <v>2226</v>
      </c>
      <c r="C704" s="4" t="s">
        <v>13</v>
      </c>
      <c r="D704" s="4" t="s">
        <v>2227</v>
      </c>
    </row>
    <row r="705" spans="1:4" ht="45">
      <c r="A705" s="4" t="s">
        <v>2228</v>
      </c>
      <c r="B705" s="5" t="s">
        <v>2229</v>
      </c>
      <c r="C705" s="4" t="s">
        <v>13</v>
      </c>
      <c r="D705" s="4" t="s">
        <v>2227</v>
      </c>
    </row>
    <row r="706" spans="1:4" ht="33.75">
      <c r="A706" s="4" t="s">
        <v>2230</v>
      </c>
      <c r="B706" s="5" t="s">
        <v>2231</v>
      </c>
      <c r="C706" s="4" t="s">
        <v>13</v>
      </c>
      <c r="D706" s="4" t="s">
        <v>2232</v>
      </c>
    </row>
    <row r="707" spans="1:4" ht="56.25">
      <c r="A707" s="4" t="s">
        <v>2233</v>
      </c>
      <c r="B707" s="5" t="s">
        <v>2234</v>
      </c>
      <c r="C707" s="4" t="s">
        <v>13</v>
      </c>
      <c r="D707" s="4" t="s">
        <v>2235</v>
      </c>
    </row>
    <row r="708" spans="1:4" ht="56.25">
      <c r="A708" s="4" t="s">
        <v>2236</v>
      </c>
      <c r="B708" s="5" t="s">
        <v>2237</v>
      </c>
      <c r="C708" s="4" t="s">
        <v>13</v>
      </c>
      <c r="D708" s="4" t="s">
        <v>2238</v>
      </c>
    </row>
    <row r="709" spans="1:4" ht="33.75">
      <c r="A709" s="4" t="s">
        <v>2239</v>
      </c>
      <c r="B709" s="5" t="s">
        <v>2240</v>
      </c>
      <c r="C709" s="4" t="s">
        <v>13</v>
      </c>
      <c r="D709" s="4" t="s">
        <v>2241</v>
      </c>
    </row>
    <row r="710" spans="1:4" ht="22.5">
      <c r="A710" s="4" t="s">
        <v>2242</v>
      </c>
      <c r="B710" s="5" t="s">
        <v>2243</v>
      </c>
      <c r="C710" s="4" t="s">
        <v>13</v>
      </c>
      <c r="D710" s="4" t="s">
        <v>2244</v>
      </c>
    </row>
    <row r="711" spans="1:4" ht="22.5">
      <c r="A711" s="4" t="s">
        <v>2245</v>
      </c>
      <c r="B711" s="5" t="s">
        <v>2246</v>
      </c>
      <c r="C711" s="4" t="s">
        <v>13</v>
      </c>
      <c r="D711" s="4" t="s">
        <v>2247</v>
      </c>
    </row>
    <row r="712" spans="1:4" ht="45">
      <c r="A712" s="4" t="s">
        <v>2248</v>
      </c>
      <c r="B712" s="5" t="s">
        <v>2249</v>
      </c>
      <c r="C712" s="4" t="s">
        <v>13</v>
      </c>
      <c r="D712" s="4" t="s">
        <v>2250</v>
      </c>
    </row>
    <row r="713" spans="1:4" ht="45">
      <c r="A713" s="4" t="s">
        <v>2251</v>
      </c>
      <c r="B713" s="5" t="s">
        <v>2252</v>
      </c>
      <c r="C713" s="4" t="s">
        <v>13</v>
      </c>
      <c r="D713" s="4" t="s">
        <v>2253</v>
      </c>
    </row>
    <row r="714" spans="1:4" ht="45">
      <c r="A714" s="4" t="s">
        <v>2254</v>
      </c>
      <c r="B714" s="5" t="s">
        <v>2255</v>
      </c>
      <c r="C714" s="4" t="s">
        <v>13</v>
      </c>
      <c r="D714" s="4" t="s">
        <v>2256</v>
      </c>
    </row>
    <row r="715" spans="1:4" ht="45">
      <c r="A715" s="4" t="s">
        <v>2257</v>
      </c>
      <c r="B715" s="5" t="s">
        <v>2258</v>
      </c>
      <c r="C715" s="4" t="s">
        <v>13</v>
      </c>
      <c r="D715" s="4" t="s">
        <v>2259</v>
      </c>
    </row>
    <row r="716" spans="1:4" ht="45">
      <c r="A716" s="4" t="s">
        <v>2260</v>
      </c>
      <c r="B716" s="5" t="s">
        <v>2261</v>
      </c>
      <c r="C716" s="4" t="s">
        <v>13</v>
      </c>
      <c r="D716" s="4" t="s">
        <v>2262</v>
      </c>
    </row>
    <row r="717" spans="1:4" ht="45">
      <c r="A717" s="4" t="s">
        <v>2263</v>
      </c>
      <c r="B717" s="5" t="s">
        <v>2264</v>
      </c>
      <c r="C717" s="4" t="s">
        <v>13</v>
      </c>
      <c r="D717" s="4" t="s">
        <v>2265</v>
      </c>
    </row>
    <row r="718" spans="1:4" ht="45">
      <c r="A718" s="4" t="s">
        <v>2266</v>
      </c>
      <c r="B718" s="5" t="s">
        <v>2267</v>
      </c>
      <c r="C718" s="4" t="s">
        <v>13</v>
      </c>
      <c r="D718" s="4" t="s">
        <v>2268</v>
      </c>
    </row>
    <row r="719" spans="1:4" ht="45">
      <c r="A719" s="4" t="s">
        <v>2269</v>
      </c>
      <c r="B719" s="5" t="s">
        <v>2270</v>
      </c>
      <c r="C719" s="4" t="s">
        <v>13</v>
      </c>
      <c r="D719" s="4" t="s">
        <v>2271</v>
      </c>
    </row>
    <row r="720" spans="1:4" ht="45">
      <c r="A720" s="4" t="s">
        <v>2272</v>
      </c>
      <c r="B720" s="5" t="s">
        <v>2273</v>
      </c>
      <c r="C720" s="4" t="s">
        <v>13</v>
      </c>
      <c r="D720" s="4" t="s">
        <v>2274</v>
      </c>
    </row>
    <row r="721" spans="1:4" ht="45">
      <c r="A721" s="4" t="s">
        <v>2275</v>
      </c>
      <c r="B721" s="5" t="s">
        <v>2276</v>
      </c>
      <c r="C721" s="4" t="s">
        <v>13</v>
      </c>
      <c r="D721" s="4" t="s">
        <v>2277</v>
      </c>
    </row>
    <row r="722" spans="1:4" ht="67.5">
      <c r="A722" s="4" t="s">
        <v>2278</v>
      </c>
      <c r="B722" s="5" t="s">
        <v>2279</v>
      </c>
      <c r="C722" s="4" t="s">
        <v>13</v>
      </c>
      <c r="D722" s="4" t="s">
        <v>2280</v>
      </c>
    </row>
    <row r="723" spans="1:4" ht="78.75">
      <c r="A723" s="4" t="s">
        <v>2281</v>
      </c>
      <c r="B723" s="5" t="s">
        <v>2282</v>
      </c>
      <c r="C723" s="4" t="s">
        <v>13</v>
      </c>
      <c r="D723" s="4" t="s">
        <v>2283</v>
      </c>
    </row>
    <row r="724" spans="1:4" ht="67.5">
      <c r="A724" s="4" t="s">
        <v>2284</v>
      </c>
      <c r="B724" s="5" t="s">
        <v>2285</v>
      </c>
      <c r="C724" s="4" t="s">
        <v>13</v>
      </c>
      <c r="D724" s="4" t="s">
        <v>2286</v>
      </c>
    </row>
    <row r="725" spans="1:4" ht="78.75">
      <c r="A725" s="4" t="s">
        <v>2287</v>
      </c>
      <c r="B725" s="5" t="s">
        <v>2288</v>
      </c>
      <c r="C725" s="4" t="s">
        <v>13</v>
      </c>
      <c r="D725" s="4" t="s">
        <v>2289</v>
      </c>
    </row>
    <row r="726" spans="1:4" ht="78.75">
      <c r="A726" s="4" t="s">
        <v>2290</v>
      </c>
      <c r="B726" s="5" t="s">
        <v>2291</v>
      </c>
      <c r="C726" s="4" t="s">
        <v>13</v>
      </c>
      <c r="D726" s="4" t="s">
        <v>2292</v>
      </c>
    </row>
    <row r="727" spans="1:4" ht="56.25">
      <c r="A727" s="4" t="s">
        <v>2293</v>
      </c>
      <c r="B727" s="5" t="s">
        <v>2294</v>
      </c>
      <c r="C727" s="4" t="s">
        <v>13</v>
      </c>
      <c r="D727" s="4" t="s">
        <v>2295</v>
      </c>
    </row>
    <row r="728" spans="1:4" ht="67.5">
      <c r="A728" s="4" t="s">
        <v>2296</v>
      </c>
      <c r="B728" s="5" t="s">
        <v>2297</v>
      </c>
      <c r="C728" s="4" t="s">
        <v>13</v>
      </c>
      <c r="D728" s="4" t="s">
        <v>2298</v>
      </c>
    </row>
    <row r="729" spans="1:4" ht="56.25">
      <c r="A729" s="4" t="s">
        <v>2299</v>
      </c>
      <c r="B729" s="5" t="s">
        <v>2300</v>
      </c>
      <c r="C729" s="4" t="s">
        <v>13</v>
      </c>
      <c r="D729" s="4" t="s">
        <v>2301</v>
      </c>
    </row>
    <row r="730" spans="1:4" ht="78.75">
      <c r="A730" s="4" t="s">
        <v>2302</v>
      </c>
      <c r="B730" s="5" t="s">
        <v>2303</v>
      </c>
      <c r="C730" s="4" t="s">
        <v>13</v>
      </c>
      <c r="D730" s="4" t="s">
        <v>2304</v>
      </c>
    </row>
    <row r="731" spans="1:4" ht="90">
      <c r="A731" s="4" t="s">
        <v>2305</v>
      </c>
      <c r="B731" s="5" t="s">
        <v>2306</v>
      </c>
      <c r="C731" s="4" t="s">
        <v>13</v>
      </c>
      <c r="D731" s="4" t="s">
        <v>2307</v>
      </c>
    </row>
    <row r="732" spans="1:4" ht="90">
      <c r="A732" s="4" t="s">
        <v>2308</v>
      </c>
      <c r="B732" s="5" t="s">
        <v>2309</v>
      </c>
      <c r="C732" s="4" t="s">
        <v>13</v>
      </c>
      <c r="D732" s="4" t="s">
        <v>2310</v>
      </c>
    </row>
    <row r="733" spans="1:4" ht="90">
      <c r="A733" s="4" t="s">
        <v>2311</v>
      </c>
      <c r="B733" s="5" t="s">
        <v>2312</v>
      </c>
      <c r="C733" s="4" t="s">
        <v>13</v>
      </c>
      <c r="D733" s="4" t="s">
        <v>2313</v>
      </c>
    </row>
    <row r="734" spans="1:4" ht="22.5">
      <c r="A734" s="4" t="s">
        <v>2314</v>
      </c>
      <c r="B734" s="5" t="s">
        <v>2315</v>
      </c>
      <c r="C734" s="4" t="s">
        <v>13</v>
      </c>
      <c r="D734" s="4" t="s">
        <v>2316</v>
      </c>
    </row>
    <row r="735" spans="1:4" ht="22.5">
      <c r="A735" s="4" t="s">
        <v>2317</v>
      </c>
      <c r="B735" s="5" t="s">
        <v>2318</v>
      </c>
      <c r="C735" s="4" t="s">
        <v>13</v>
      </c>
      <c r="D735" s="4" t="s">
        <v>2319</v>
      </c>
    </row>
    <row r="736" spans="1:4" ht="22.5">
      <c r="A736" s="4" t="s">
        <v>2320</v>
      </c>
      <c r="B736" s="5" t="s">
        <v>2321</v>
      </c>
      <c r="C736" s="4" t="s">
        <v>1</v>
      </c>
      <c r="D736" s="4" t="s">
        <v>295</v>
      </c>
    </row>
    <row r="737" spans="1:4" ht="33.75">
      <c r="A737" s="4" t="s">
        <v>2322</v>
      </c>
      <c r="B737" s="5" t="s">
        <v>2323</v>
      </c>
      <c r="C737" s="4" t="s">
        <v>13</v>
      </c>
      <c r="D737" s="4" t="s">
        <v>2324</v>
      </c>
    </row>
    <row r="738" spans="1:4" ht="33.75">
      <c r="A738" s="4" t="s">
        <v>2325</v>
      </c>
      <c r="B738" s="5" t="s">
        <v>2326</v>
      </c>
      <c r="C738" s="4" t="s">
        <v>1</v>
      </c>
      <c r="D738" s="4" t="s">
        <v>2327</v>
      </c>
    </row>
    <row r="739" spans="1:4" ht="33.75">
      <c r="A739" s="4" t="s">
        <v>2328</v>
      </c>
      <c r="B739" s="5" t="s">
        <v>2329</v>
      </c>
      <c r="C739" s="4" t="s">
        <v>1</v>
      </c>
      <c r="D739" s="4" t="s">
        <v>1862</v>
      </c>
    </row>
    <row r="740" spans="1:4" ht="33.75">
      <c r="A740" s="4" t="s">
        <v>2330</v>
      </c>
      <c r="B740" s="5" t="s">
        <v>2331</v>
      </c>
      <c r="C740" s="4" t="s">
        <v>1</v>
      </c>
      <c r="D740" s="4" t="s">
        <v>2332</v>
      </c>
    </row>
    <row r="741" spans="1:4" ht="33.75">
      <c r="A741" s="4" t="s">
        <v>2333</v>
      </c>
      <c r="B741" s="5" t="s">
        <v>2334</v>
      </c>
      <c r="C741" s="4" t="s">
        <v>1</v>
      </c>
      <c r="D741" s="4" t="s">
        <v>2335</v>
      </c>
    </row>
    <row r="742" spans="1:4" ht="33.75">
      <c r="A742" s="4" t="s">
        <v>2336</v>
      </c>
      <c r="B742" s="5" t="s">
        <v>2337</v>
      </c>
      <c r="C742" s="4" t="s">
        <v>1</v>
      </c>
      <c r="D742" s="4" t="s">
        <v>2338</v>
      </c>
    </row>
    <row r="743" spans="1:4" ht="33.75">
      <c r="A743" s="4" t="s">
        <v>2339</v>
      </c>
      <c r="B743" s="5" t="s">
        <v>2340</v>
      </c>
      <c r="C743" s="4" t="s">
        <v>1</v>
      </c>
      <c r="D743" s="4" t="s">
        <v>2341</v>
      </c>
    </row>
    <row r="744" spans="1:4" ht="33.75">
      <c r="A744" s="4" t="s">
        <v>2342</v>
      </c>
      <c r="B744" s="5" t="s">
        <v>2343</v>
      </c>
      <c r="C744" s="4" t="s">
        <v>13</v>
      </c>
      <c r="D744" s="4" t="s">
        <v>2344</v>
      </c>
    </row>
    <row r="745" spans="1:4" ht="22.5">
      <c r="A745" s="4" t="s">
        <v>2345</v>
      </c>
      <c r="B745" s="5" t="s">
        <v>2346</v>
      </c>
      <c r="C745" s="4" t="s">
        <v>13</v>
      </c>
      <c r="D745" s="4" t="s">
        <v>2347</v>
      </c>
    </row>
    <row r="746" spans="1:4" ht="45">
      <c r="A746" s="4" t="s">
        <v>2348</v>
      </c>
      <c r="B746" s="5" t="s">
        <v>2349</v>
      </c>
      <c r="C746" s="4" t="s">
        <v>13</v>
      </c>
      <c r="D746" s="4" t="s">
        <v>892</v>
      </c>
    </row>
    <row r="747" spans="1:4" ht="45">
      <c r="A747" s="4" t="s">
        <v>2350</v>
      </c>
      <c r="B747" s="5" t="s">
        <v>2351</v>
      </c>
      <c r="C747" s="4" t="s">
        <v>13</v>
      </c>
      <c r="D747" s="4" t="s">
        <v>2352</v>
      </c>
    </row>
    <row r="748" spans="1:4" ht="22.5">
      <c r="A748" s="4" t="s">
        <v>2353</v>
      </c>
      <c r="B748" s="5" t="s">
        <v>2354</v>
      </c>
      <c r="C748" s="4" t="s">
        <v>13</v>
      </c>
      <c r="D748" s="4" t="s">
        <v>2355</v>
      </c>
    </row>
    <row r="749" spans="1:4" ht="33.75">
      <c r="A749" s="4" t="s">
        <v>2356</v>
      </c>
      <c r="B749" s="5" t="s">
        <v>2357</v>
      </c>
      <c r="C749" s="4" t="s">
        <v>13</v>
      </c>
      <c r="D749" s="4" t="s">
        <v>2358</v>
      </c>
    </row>
    <row r="750" spans="1:4" ht="45">
      <c r="A750" s="4" t="s">
        <v>2359</v>
      </c>
      <c r="B750" s="5" t="s">
        <v>2360</v>
      </c>
      <c r="C750" s="4" t="s">
        <v>13</v>
      </c>
      <c r="D750" s="4" t="s">
        <v>2361</v>
      </c>
    </row>
    <row r="751" spans="1:4" ht="33.75">
      <c r="A751" s="4" t="s">
        <v>2362</v>
      </c>
      <c r="B751" s="5" t="s">
        <v>2363</v>
      </c>
      <c r="C751" s="4" t="s">
        <v>13</v>
      </c>
      <c r="D751" s="4" t="s">
        <v>2364</v>
      </c>
    </row>
    <row r="752" spans="1:4" ht="33.75">
      <c r="A752" s="4" t="s">
        <v>2365</v>
      </c>
      <c r="B752" s="5" t="s">
        <v>2366</v>
      </c>
      <c r="C752" s="4" t="s">
        <v>13</v>
      </c>
      <c r="D752" s="4" t="s">
        <v>2367</v>
      </c>
    </row>
    <row r="753" spans="1:4" ht="33.75">
      <c r="A753" s="4" t="s">
        <v>2368</v>
      </c>
      <c r="B753" s="5" t="s">
        <v>2369</v>
      </c>
      <c r="C753" s="4" t="s">
        <v>13</v>
      </c>
      <c r="D753" s="4" t="s">
        <v>2370</v>
      </c>
    </row>
    <row r="754" spans="1:4" ht="22.5">
      <c r="A754" s="4" t="s">
        <v>2371</v>
      </c>
      <c r="B754" s="5" t="s">
        <v>2372</v>
      </c>
      <c r="C754" s="4" t="s">
        <v>13</v>
      </c>
      <c r="D754" s="4" t="s">
        <v>2373</v>
      </c>
    </row>
    <row r="755" spans="1:4" ht="45">
      <c r="A755" s="4" t="s">
        <v>2374</v>
      </c>
      <c r="B755" s="5" t="s">
        <v>2375</v>
      </c>
      <c r="C755" s="4" t="s">
        <v>13</v>
      </c>
      <c r="D755" s="4" t="s">
        <v>2376</v>
      </c>
    </row>
    <row r="756" spans="1:4" ht="22.5">
      <c r="A756" s="4" t="s">
        <v>2377</v>
      </c>
      <c r="B756" s="5" t="s">
        <v>2378</v>
      </c>
      <c r="C756" s="4" t="s">
        <v>13</v>
      </c>
      <c r="D756" s="4" t="s">
        <v>2379</v>
      </c>
    </row>
    <row r="757" spans="1:4" ht="22.5">
      <c r="A757" s="4" t="s">
        <v>2380</v>
      </c>
      <c r="B757" s="5" t="s">
        <v>2381</v>
      </c>
      <c r="C757" s="4" t="s">
        <v>13</v>
      </c>
      <c r="D757" s="4" t="s">
        <v>2382</v>
      </c>
    </row>
    <row r="758" spans="1:4" ht="22.5">
      <c r="A758" s="4" t="s">
        <v>2383</v>
      </c>
      <c r="B758" s="5" t="s">
        <v>2384</v>
      </c>
      <c r="C758" s="4" t="s">
        <v>13</v>
      </c>
      <c r="D758" s="4" t="s">
        <v>2385</v>
      </c>
    </row>
    <row r="759" spans="1:4" ht="22.5">
      <c r="A759" s="4" t="s">
        <v>2386</v>
      </c>
      <c r="B759" s="5" t="s">
        <v>2387</v>
      </c>
      <c r="C759" s="4" t="s">
        <v>13</v>
      </c>
      <c r="D759" s="4" t="s">
        <v>2373</v>
      </c>
    </row>
    <row r="760" spans="1:4" ht="22.5">
      <c r="A760" s="4" t="s">
        <v>2388</v>
      </c>
      <c r="B760" s="5" t="s">
        <v>2389</v>
      </c>
      <c r="C760" s="4" t="s">
        <v>13</v>
      </c>
      <c r="D760" s="4" t="s">
        <v>2390</v>
      </c>
    </row>
    <row r="761" spans="1:4" ht="33.75">
      <c r="A761" s="4" t="s">
        <v>2391</v>
      </c>
      <c r="B761" s="5" t="s">
        <v>2392</v>
      </c>
      <c r="C761" s="4" t="s">
        <v>13</v>
      </c>
      <c r="D761" s="4" t="s">
        <v>2393</v>
      </c>
    </row>
    <row r="762" spans="1:4" ht="33.75">
      <c r="A762" s="4" t="s">
        <v>2394</v>
      </c>
      <c r="B762" s="5" t="s">
        <v>2395</v>
      </c>
      <c r="C762" s="4" t="s">
        <v>13</v>
      </c>
      <c r="D762" s="4" t="s">
        <v>2396</v>
      </c>
    </row>
    <row r="763" spans="1:4" ht="33.75">
      <c r="A763" s="4" t="s">
        <v>2397</v>
      </c>
      <c r="B763" s="5" t="s">
        <v>2398</v>
      </c>
      <c r="C763" s="4" t="s">
        <v>13</v>
      </c>
      <c r="D763" s="4" t="s">
        <v>2399</v>
      </c>
    </row>
    <row r="764" spans="1:4" ht="22.5">
      <c r="A764" s="4" t="s">
        <v>2400</v>
      </c>
      <c r="B764" s="5" t="s">
        <v>2401</v>
      </c>
      <c r="C764" s="4" t="s">
        <v>13</v>
      </c>
      <c r="D764" s="4" t="s">
        <v>2373</v>
      </c>
    </row>
    <row r="765" spans="1:4">
      <c r="A765" s="4" t="s">
        <v>2402</v>
      </c>
      <c r="B765" s="5" t="s">
        <v>2403</v>
      </c>
      <c r="C765" s="4" t="s">
        <v>13</v>
      </c>
      <c r="D765" s="4" t="s">
        <v>2404</v>
      </c>
    </row>
    <row r="766" spans="1:4" ht="33.75">
      <c r="A766" s="4" t="s">
        <v>2405</v>
      </c>
      <c r="B766" s="5" t="s">
        <v>2406</v>
      </c>
      <c r="C766" s="4" t="s">
        <v>13</v>
      </c>
      <c r="D766" s="4" t="s">
        <v>2407</v>
      </c>
    </row>
    <row r="767" spans="1:4" ht="78.75">
      <c r="A767" s="4" t="s">
        <v>2408</v>
      </c>
      <c r="B767" s="5" t="s">
        <v>2409</v>
      </c>
      <c r="C767" s="4" t="s">
        <v>13</v>
      </c>
      <c r="D767" s="4" t="s">
        <v>2410</v>
      </c>
    </row>
    <row r="768" spans="1:4" ht="22.5">
      <c r="A768" s="4" t="s">
        <v>2411</v>
      </c>
      <c r="B768" s="5" t="s">
        <v>2412</v>
      </c>
      <c r="C768" s="4" t="s">
        <v>13</v>
      </c>
      <c r="D768" s="4" t="s">
        <v>2413</v>
      </c>
    </row>
    <row r="769" spans="1:4" ht="22.5">
      <c r="A769" s="4" t="s">
        <v>2414</v>
      </c>
      <c r="B769" s="5" t="s">
        <v>2415</v>
      </c>
      <c r="C769" s="4" t="s">
        <v>13</v>
      </c>
      <c r="D769" s="4" t="s">
        <v>2416</v>
      </c>
    </row>
    <row r="770" spans="1:4" ht="22.5">
      <c r="A770" s="4" t="s">
        <v>2417</v>
      </c>
      <c r="B770" s="5" t="s">
        <v>2418</v>
      </c>
      <c r="C770" s="4" t="s">
        <v>13</v>
      </c>
      <c r="D770" s="4" t="s">
        <v>2419</v>
      </c>
    </row>
    <row r="771" spans="1:4" ht="22.5">
      <c r="A771" s="4" t="s">
        <v>2420</v>
      </c>
      <c r="B771" s="5" t="s">
        <v>2421</v>
      </c>
      <c r="C771" s="4" t="s">
        <v>13</v>
      </c>
      <c r="D771" s="4" t="s">
        <v>2422</v>
      </c>
    </row>
    <row r="772" spans="1:4" ht="22.5">
      <c r="A772" s="4" t="s">
        <v>2423</v>
      </c>
      <c r="B772" s="5" t="s">
        <v>2424</v>
      </c>
      <c r="C772" s="4" t="s">
        <v>13</v>
      </c>
      <c r="D772" s="4" t="s">
        <v>2425</v>
      </c>
    </row>
    <row r="773" spans="1:4" ht="45">
      <c r="A773" s="4" t="s">
        <v>2426</v>
      </c>
      <c r="B773" s="5" t="s">
        <v>2427</v>
      </c>
      <c r="C773" s="4" t="s">
        <v>13</v>
      </c>
      <c r="D773" s="4" t="s">
        <v>2428</v>
      </c>
    </row>
    <row r="774" spans="1:4" ht="33.75">
      <c r="A774" s="4" t="s">
        <v>2429</v>
      </c>
      <c r="B774" s="5" t="s">
        <v>2430</v>
      </c>
      <c r="C774" s="4" t="s">
        <v>13</v>
      </c>
      <c r="D774" s="4" t="s">
        <v>2431</v>
      </c>
    </row>
    <row r="775" spans="1:4" ht="33.75">
      <c r="A775" s="4" t="s">
        <v>2432</v>
      </c>
      <c r="B775" s="5" t="s">
        <v>2433</v>
      </c>
      <c r="C775" s="4" t="s">
        <v>13</v>
      </c>
      <c r="D775" s="4" t="s">
        <v>2434</v>
      </c>
    </row>
    <row r="776" spans="1:4" ht="22.5">
      <c r="A776" s="4" t="s">
        <v>2435</v>
      </c>
      <c r="B776" s="5" t="s">
        <v>2436</v>
      </c>
      <c r="C776" s="4" t="s">
        <v>13</v>
      </c>
      <c r="D776" s="4" t="s">
        <v>2437</v>
      </c>
    </row>
    <row r="777" spans="1:4" ht="90">
      <c r="A777" s="4" t="s">
        <v>2438</v>
      </c>
      <c r="B777" s="5" t="s">
        <v>2439</v>
      </c>
      <c r="C777" s="4" t="s">
        <v>13</v>
      </c>
      <c r="D777" s="4" t="s">
        <v>2440</v>
      </c>
    </row>
    <row r="778" spans="1:4" ht="33.75">
      <c r="A778" s="4" t="s">
        <v>2441</v>
      </c>
      <c r="B778" s="5" t="s">
        <v>2442</v>
      </c>
      <c r="C778" s="4" t="s">
        <v>13</v>
      </c>
      <c r="D778" s="4" t="s">
        <v>2443</v>
      </c>
    </row>
    <row r="779" spans="1:4" ht="33.75">
      <c r="A779" s="4" t="s">
        <v>2444</v>
      </c>
      <c r="B779" s="5" t="s">
        <v>2445</v>
      </c>
      <c r="C779" s="4" t="s">
        <v>1</v>
      </c>
      <c r="D779" s="4" t="s">
        <v>2446</v>
      </c>
    </row>
    <row r="780" spans="1:4" ht="33.75">
      <c r="A780" s="4" t="s">
        <v>2447</v>
      </c>
      <c r="B780" s="5" t="s">
        <v>2448</v>
      </c>
      <c r="C780" s="4" t="s">
        <v>1</v>
      </c>
      <c r="D780" s="4" t="s">
        <v>2449</v>
      </c>
    </row>
    <row r="781" spans="1:4" ht="33.75">
      <c r="A781" s="4" t="s">
        <v>2450</v>
      </c>
      <c r="B781" s="5" t="s">
        <v>2451</v>
      </c>
      <c r="C781" s="4" t="s">
        <v>1</v>
      </c>
      <c r="D781" s="4" t="s">
        <v>2452</v>
      </c>
    </row>
    <row r="782" spans="1:4" ht="45">
      <c r="A782" s="4" t="s">
        <v>2453</v>
      </c>
      <c r="B782" s="5" t="s">
        <v>2454</v>
      </c>
      <c r="C782" s="4" t="s">
        <v>13</v>
      </c>
      <c r="D782" s="4" t="s">
        <v>2455</v>
      </c>
    </row>
    <row r="783" spans="1:4" ht="45">
      <c r="A783" s="4" t="s">
        <v>2456</v>
      </c>
      <c r="B783" s="5" t="s">
        <v>2457</v>
      </c>
      <c r="C783" s="4" t="s">
        <v>13</v>
      </c>
      <c r="D783" s="4" t="s">
        <v>2458</v>
      </c>
    </row>
    <row r="784" spans="1:4" ht="45">
      <c r="A784" s="4" t="s">
        <v>2459</v>
      </c>
      <c r="B784" s="5" t="s">
        <v>2460</v>
      </c>
      <c r="C784" s="4" t="s">
        <v>13</v>
      </c>
      <c r="D784" s="4" t="s">
        <v>2461</v>
      </c>
    </row>
    <row r="785" spans="1:4" ht="33.75">
      <c r="A785" s="4" t="s">
        <v>2462</v>
      </c>
      <c r="B785" s="5" t="s">
        <v>2463</v>
      </c>
      <c r="C785" s="4" t="s">
        <v>1</v>
      </c>
      <c r="D785" s="4" t="s">
        <v>2464</v>
      </c>
    </row>
    <row r="786" spans="1:4" ht="33.75">
      <c r="A786" s="4" t="s">
        <v>2465</v>
      </c>
      <c r="B786" s="5" t="s">
        <v>2466</v>
      </c>
      <c r="C786" s="4" t="s">
        <v>1</v>
      </c>
      <c r="D786" s="4" t="s">
        <v>2467</v>
      </c>
    </row>
    <row r="787" spans="1:4" ht="33.75">
      <c r="A787" s="4" t="s">
        <v>2468</v>
      </c>
      <c r="B787" s="5" t="s">
        <v>2469</v>
      </c>
      <c r="C787" s="4" t="s">
        <v>1</v>
      </c>
      <c r="D787" s="4" t="s">
        <v>1008</v>
      </c>
    </row>
    <row r="788" spans="1:4" ht="33.75">
      <c r="A788" s="4" t="s">
        <v>2470</v>
      </c>
      <c r="B788" s="5" t="s">
        <v>2471</v>
      </c>
      <c r="C788" s="4" t="s">
        <v>1</v>
      </c>
      <c r="D788" s="4" t="s">
        <v>2472</v>
      </c>
    </row>
    <row r="789" spans="1:4" ht="33.75">
      <c r="A789" s="4" t="s">
        <v>2473</v>
      </c>
      <c r="B789" s="5" t="s">
        <v>2474</v>
      </c>
      <c r="C789" s="4" t="s">
        <v>1</v>
      </c>
      <c r="D789" s="4" t="s">
        <v>2475</v>
      </c>
    </row>
    <row r="790" spans="1:4" ht="33.75">
      <c r="A790" s="4" t="s">
        <v>2476</v>
      </c>
      <c r="B790" s="5" t="s">
        <v>2477</v>
      </c>
      <c r="C790" s="4" t="s">
        <v>1</v>
      </c>
      <c r="D790" s="4" t="s">
        <v>2478</v>
      </c>
    </row>
    <row r="791" spans="1:4" ht="33.75">
      <c r="A791" s="4" t="s">
        <v>2479</v>
      </c>
      <c r="B791" s="5" t="s">
        <v>2480</v>
      </c>
      <c r="C791" s="4" t="s">
        <v>1</v>
      </c>
      <c r="D791" s="4" t="s">
        <v>2481</v>
      </c>
    </row>
    <row r="792" spans="1:4" ht="33.75">
      <c r="A792" s="4" t="s">
        <v>2482</v>
      </c>
      <c r="B792" s="5" t="s">
        <v>2483</v>
      </c>
      <c r="C792" s="4" t="s">
        <v>1</v>
      </c>
      <c r="D792" s="4" t="s">
        <v>2484</v>
      </c>
    </row>
    <row r="793" spans="1:4" ht="33.75">
      <c r="A793" s="4" t="s">
        <v>2485</v>
      </c>
      <c r="B793" s="5" t="s">
        <v>2486</v>
      </c>
      <c r="C793" s="4" t="s">
        <v>1</v>
      </c>
      <c r="D793" s="4" t="s">
        <v>2487</v>
      </c>
    </row>
    <row r="794" spans="1:4" ht="33.75">
      <c r="A794" s="4" t="s">
        <v>2488</v>
      </c>
      <c r="B794" s="5" t="s">
        <v>2489</v>
      </c>
      <c r="C794" s="4" t="s">
        <v>1</v>
      </c>
      <c r="D794" s="4" t="s">
        <v>2490</v>
      </c>
    </row>
    <row r="795" spans="1:4" ht="33.75">
      <c r="A795" s="4" t="s">
        <v>2491</v>
      </c>
      <c r="B795" s="5" t="s">
        <v>2492</v>
      </c>
      <c r="C795" s="4" t="s">
        <v>1</v>
      </c>
      <c r="D795" s="4" t="s">
        <v>155</v>
      </c>
    </row>
    <row r="796" spans="1:4" ht="33.75">
      <c r="A796" s="4" t="s">
        <v>2493</v>
      </c>
      <c r="B796" s="5" t="s">
        <v>2494</v>
      </c>
      <c r="C796" s="4" t="s">
        <v>1</v>
      </c>
      <c r="D796" s="4" t="s">
        <v>126</v>
      </c>
    </row>
    <row r="797" spans="1:4" ht="33.75">
      <c r="A797" s="4" t="s">
        <v>2495</v>
      </c>
      <c r="B797" s="5" t="s">
        <v>2496</v>
      </c>
      <c r="C797" s="4" t="s">
        <v>1</v>
      </c>
      <c r="D797" s="4" t="s">
        <v>175</v>
      </c>
    </row>
    <row r="798" spans="1:4" ht="33.75">
      <c r="A798" s="4" t="s">
        <v>2497</v>
      </c>
      <c r="B798" s="5" t="s">
        <v>2498</v>
      </c>
      <c r="C798" s="4" t="s">
        <v>1</v>
      </c>
      <c r="D798" s="4" t="s">
        <v>1097</v>
      </c>
    </row>
    <row r="799" spans="1:4" ht="33.75">
      <c r="A799" s="4" t="s">
        <v>2499</v>
      </c>
      <c r="B799" s="5" t="s">
        <v>2500</v>
      </c>
      <c r="C799" s="4" t="s">
        <v>13</v>
      </c>
      <c r="D799" s="4" t="s">
        <v>2501</v>
      </c>
    </row>
    <row r="800" spans="1:4" ht="33.75">
      <c r="A800" s="4" t="s">
        <v>2502</v>
      </c>
      <c r="B800" s="5" t="s">
        <v>2503</v>
      </c>
      <c r="C800" s="4" t="s">
        <v>13</v>
      </c>
      <c r="D800" s="4" t="s">
        <v>2504</v>
      </c>
    </row>
    <row r="801" spans="1:4" ht="33.75">
      <c r="A801" s="4" t="s">
        <v>2505</v>
      </c>
      <c r="B801" s="5" t="s">
        <v>2506</v>
      </c>
      <c r="C801" s="4" t="s">
        <v>13</v>
      </c>
      <c r="D801" s="4" t="s">
        <v>2507</v>
      </c>
    </row>
    <row r="802" spans="1:4" ht="56.25">
      <c r="A802" s="4" t="s">
        <v>2508</v>
      </c>
      <c r="B802" s="5" t="s">
        <v>2509</v>
      </c>
      <c r="C802" s="4" t="s">
        <v>13</v>
      </c>
      <c r="D802" s="4" t="s">
        <v>2510</v>
      </c>
    </row>
    <row r="803" spans="1:4" ht="56.25">
      <c r="A803" s="4" t="s">
        <v>2511</v>
      </c>
      <c r="B803" s="5" t="s">
        <v>2512</v>
      </c>
      <c r="C803" s="4" t="s">
        <v>13</v>
      </c>
      <c r="D803" s="4" t="s">
        <v>2513</v>
      </c>
    </row>
    <row r="804" spans="1:4" ht="56.25">
      <c r="A804" s="4" t="s">
        <v>2514</v>
      </c>
      <c r="B804" s="5" t="s">
        <v>2515</v>
      </c>
      <c r="C804" s="4" t="s">
        <v>13</v>
      </c>
      <c r="D804" s="4" t="s">
        <v>2516</v>
      </c>
    </row>
    <row r="805" spans="1:4" ht="33.75">
      <c r="A805" s="4" t="s">
        <v>2517</v>
      </c>
      <c r="B805" s="5" t="s">
        <v>2518</v>
      </c>
      <c r="C805" s="4" t="s">
        <v>1</v>
      </c>
      <c r="D805" s="4" t="s">
        <v>2519</v>
      </c>
    </row>
    <row r="806" spans="1:4" ht="56.25">
      <c r="A806" s="4" t="s">
        <v>2520</v>
      </c>
      <c r="B806" s="5" t="s">
        <v>2521</v>
      </c>
      <c r="C806" s="4" t="s">
        <v>13</v>
      </c>
      <c r="D806" s="4" t="s">
        <v>2522</v>
      </c>
    </row>
    <row r="807" spans="1:4" ht="33.75">
      <c r="A807" s="4" t="s">
        <v>2523</v>
      </c>
      <c r="B807" s="5" t="s">
        <v>2524</v>
      </c>
      <c r="C807" s="4" t="s">
        <v>13</v>
      </c>
      <c r="D807" s="4" t="s">
        <v>2525</v>
      </c>
    </row>
    <row r="808" spans="1:4" ht="33.75">
      <c r="A808" s="4" t="s">
        <v>2526</v>
      </c>
      <c r="B808" s="5" t="s">
        <v>2527</v>
      </c>
      <c r="C808" s="4" t="s">
        <v>13</v>
      </c>
      <c r="D808" s="4" t="s">
        <v>2528</v>
      </c>
    </row>
    <row r="809" spans="1:4" ht="22.5">
      <c r="A809" s="4" t="s">
        <v>2529</v>
      </c>
      <c r="B809" s="5" t="s">
        <v>2530</v>
      </c>
      <c r="C809" s="4" t="s">
        <v>47</v>
      </c>
      <c r="D809" s="4" t="s">
        <v>2531</v>
      </c>
    </row>
    <row r="810" spans="1:4" ht="22.5">
      <c r="A810" s="4" t="s">
        <v>2532</v>
      </c>
      <c r="B810" s="5" t="s">
        <v>2533</v>
      </c>
      <c r="C810" s="4" t="s">
        <v>47</v>
      </c>
      <c r="D810" s="4" t="s">
        <v>166</v>
      </c>
    </row>
    <row r="811" spans="1:4" ht="45">
      <c r="A811" s="4" t="s">
        <v>2534</v>
      </c>
      <c r="B811" s="5" t="s">
        <v>2535</v>
      </c>
      <c r="C811" s="4" t="s">
        <v>13</v>
      </c>
      <c r="D811" s="4" t="s">
        <v>2536</v>
      </c>
    </row>
    <row r="812" spans="1:4" ht="33.75">
      <c r="A812" s="4" t="s">
        <v>2537</v>
      </c>
      <c r="B812" s="5" t="s">
        <v>2538</v>
      </c>
      <c r="C812" s="4" t="s">
        <v>13</v>
      </c>
      <c r="D812" s="4" t="s">
        <v>2539</v>
      </c>
    </row>
    <row r="813" spans="1:4" ht="22.5">
      <c r="A813" s="4" t="s">
        <v>2540</v>
      </c>
      <c r="B813" s="5" t="s">
        <v>2541</v>
      </c>
      <c r="C813" s="4" t="s">
        <v>13</v>
      </c>
      <c r="D813" s="4" t="s">
        <v>2542</v>
      </c>
    </row>
    <row r="814" spans="1:4" ht="67.5">
      <c r="A814" s="4" t="s">
        <v>2543</v>
      </c>
      <c r="B814" s="5" t="s">
        <v>2544</v>
      </c>
      <c r="C814" s="4" t="s">
        <v>13</v>
      </c>
      <c r="D814" s="4" t="s">
        <v>2545</v>
      </c>
    </row>
    <row r="815" spans="1:4" ht="22.5">
      <c r="A815" s="4" t="s">
        <v>2546</v>
      </c>
      <c r="B815" s="5" t="s">
        <v>2547</v>
      </c>
      <c r="C815" s="4" t="s">
        <v>13</v>
      </c>
      <c r="D815" s="4" t="s">
        <v>2548</v>
      </c>
    </row>
    <row r="816" spans="1:4" ht="22.5">
      <c r="A816" s="4" t="s">
        <v>2549</v>
      </c>
      <c r="B816" s="5" t="s">
        <v>2550</v>
      </c>
      <c r="C816" s="4" t="s">
        <v>13</v>
      </c>
      <c r="D816" s="4" t="s">
        <v>2551</v>
      </c>
    </row>
    <row r="817" spans="1:4" ht="22.5">
      <c r="A817" s="4" t="s">
        <v>2552</v>
      </c>
      <c r="B817" s="5" t="s">
        <v>2553</v>
      </c>
      <c r="C817" s="4" t="s">
        <v>13</v>
      </c>
      <c r="D817" s="4" t="s">
        <v>2554</v>
      </c>
    </row>
    <row r="818" spans="1:4" ht="22.5">
      <c r="A818" s="4" t="s">
        <v>2555</v>
      </c>
      <c r="B818" s="5" t="s">
        <v>2556</v>
      </c>
      <c r="C818" s="4" t="s">
        <v>13</v>
      </c>
      <c r="D818" s="4" t="s">
        <v>2557</v>
      </c>
    </row>
    <row r="819" spans="1:4" ht="22.5">
      <c r="A819" s="4" t="s">
        <v>2558</v>
      </c>
      <c r="B819" s="5" t="s">
        <v>2559</v>
      </c>
      <c r="C819" s="4" t="s">
        <v>13</v>
      </c>
      <c r="D819" s="4" t="s">
        <v>2560</v>
      </c>
    </row>
    <row r="820" spans="1:4" ht="22.5">
      <c r="A820" s="4" t="s">
        <v>2561</v>
      </c>
      <c r="B820" s="5" t="s">
        <v>2562</v>
      </c>
      <c r="C820" s="4" t="s">
        <v>13</v>
      </c>
      <c r="D820" s="4" t="s">
        <v>2563</v>
      </c>
    </row>
    <row r="821" spans="1:4" ht="22.5">
      <c r="A821" s="4" t="s">
        <v>2564</v>
      </c>
      <c r="B821" s="5" t="s">
        <v>2565</v>
      </c>
      <c r="C821" s="4" t="s">
        <v>13</v>
      </c>
      <c r="D821" s="4" t="s">
        <v>2566</v>
      </c>
    </row>
    <row r="822" spans="1:4" ht="45">
      <c r="A822" s="4" t="s">
        <v>2567</v>
      </c>
      <c r="B822" s="5" t="s">
        <v>2568</v>
      </c>
      <c r="C822" s="4" t="s">
        <v>1</v>
      </c>
      <c r="D822" s="4" t="s">
        <v>2569</v>
      </c>
    </row>
    <row r="823" spans="1:4" ht="45">
      <c r="A823" s="4" t="s">
        <v>2570</v>
      </c>
      <c r="B823" s="5" t="s">
        <v>2571</v>
      </c>
      <c r="C823" s="4" t="s">
        <v>1</v>
      </c>
      <c r="D823" s="4" t="s">
        <v>2572</v>
      </c>
    </row>
    <row r="824" spans="1:4" ht="33.75">
      <c r="A824" s="4" t="s">
        <v>2573</v>
      </c>
      <c r="B824" s="5" t="s">
        <v>2574</v>
      </c>
      <c r="C824" s="4" t="s">
        <v>1</v>
      </c>
      <c r="D824" s="4" t="s">
        <v>2575</v>
      </c>
    </row>
    <row r="825" spans="1:4" ht="45">
      <c r="A825" s="4" t="s">
        <v>2576</v>
      </c>
      <c r="B825" s="5" t="s">
        <v>2577</v>
      </c>
      <c r="C825" s="4" t="s">
        <v>1</v>
      </c>
      <c r="D825" s="4" t="s">
        <v>863</v>
      </c>
    </row>
    <row r="826" spans="1:4" ht="45">
      <c r="A826" s="4" t="s">
        <v>2578</v>
      </c>
      <c r="B826" s="5" t="s">
        <v>2579</v>
      </c>
      <c r="C826" s="4" t="s">
        <v>1</v>
      </c>
      <c r="D826" s="4" t="s">
        <v>2580</v>
      </c>
    </row>
    <row r="827" spans="1:4" ht="45">
      <c r="A827" s="4" t="s">
        <v>2581</v>
      </c>
      <c r="B827" s="5" t="s">
        <v>2582</v>
      </c>
      <c r="C827" s="4" t="s">
        <v>1</v>
      </c>
      <c r="D827" s="4" t="s">
        <v>2583</v>
      </c>
    </row>
    <row r="828" spans="1:4" ht="45">
      <c r="A828" s="4" t="s">
        <v>2584</v>
      </c>
      <c r="B828" s="5" t="s">
        <v>2585</v>
      </c>
      <c r="C828" s="4" t="s">
        <v>1</v>
      </c>
      <c r="D828" s="4" t="s">
        <v>246</v>
      </c>
    </row>
    <row r="829" spans="1:4" ht="45">
      <c r="A829" s="4" t="s">
        <v>2586</v>
      </c>
      <c r="B829" s="5" t="s">
        <v>2587</v>
      </c>
      <c r="C829" s="4" t="s">
        <v>1</v>
      </c>
      <c r="D829" s="4" t="s">
        <v>2588</v>
      </c>
    </row>
    <row r="830" spans="1:4" ht="56.25">
      <c r="A830" s="4" t="s">
        <v>2589</v>
      </c>
      <c r="B830" s="5" t="s">
        <v>2590</v>
      </c>
      <c r="C830" s="4" t="s">
        <v>1</v>
      </c>
      <c r="D830" s="4" t="s">
        <v>2591</v>
      </c>
    </row>
    <row r="831" spans="1:4" ht="56.25">
      <c r="A831" s="4" t="s">
        <v>2592</v>
      </c>
      <c r="B831" s="5" t="s">
        <v>2593</v>
      </c>
      <c r="C831" s="4" t="s">
        <v>1</v>
      </c>
      <c r="D831" s="4" t="s">
        <v>2594</v>
      </c>
    </row>
    <row r="832" spans="1:4" ht="56.25">
      <c r="A832" s="4" t="s">
        <v>2595</v>
      </c>
      <c r="B832" s="5" t="s">
        <v>2596</v>
      </c>
      <c r="C832" s="4" t="s">
        <v>1</v>
      </c>
      <c r="D832" s="4" t="s">
        <v>153</v>
      </c>
    </row>
    <row r="833" spans="1:4" ht="45">
      <c r="A833" s="4" t="s">
        <v>2597</v>
      </c>
      <c r="B833" s="5" t="s">
        <v>2598</v>
      </c>
      <c r="C833" s="4" t="s">
        <v>1</v>
      </c>
      <c r="D833" s="4" t="s">
        <v>2599</v>
      </c>
    </row>
    <row r="834" spans="1:4" ht="45">
      <c r="A834" s="4" t="s">
        <v>2600</v>
      </c>
      <c r="B834" s="5" t="s">
        <v>2601</v>
      </c>
      <c r="C834" s="4" t="s">
        <v>1</v>
      </c>
      <c r="D834" s="4" t="s">
        <v>2602</v>
      </c>
    </row>
    <row r="835" spans="1:4" ht="45">
      <c r="A835" s="4" t="s">
        <v>2603</v>
      </c>
      <c r="B835" s="5" t="s">
        <v>2604</v>
      </c>
      <c r="C835" s="4" t="s">
        <v>1</v>
      </c>
      <c r="D835" s="4" t="s">
        <v>1375</v>
      </c>
    </row>
    <row r="836" spans="1:4" ht="45">
      <c r="A836" s="4" t="s">
        <v>2605</v>
      </c>
      <c r="B836" s="5" t="s">
        <v>2606</v>
      </c>
      <c r="C836" s="4" t="s">
        <v>1</v>
      </c>
      <c r="D836" s="4" t="s">
        <v>177</v>
      </c>
    </row>
    <row r="837" spans="1:4" ht="45">
      <c r="A837" s="4" t="s">
        <v>2607</v>
      </c>
      <c r="B837" s="5" t="s">
        <v>2608</v>
      </c>
      <c r="C837" s="4" t="s">
        <v>1</v>
      </c>
      <c r="D837" s="4" t="s">
        <v>2609</v>
      </c>
    </row>
    <row r="838" spans="1:4" ht="45">
      <c r="A838" s="4" t="s">
        <v>2610</v>
      </c>
      <c r="B838" s="5" t="s">
        <v>2611</v>
      </c>
      <c r="C838" s="4" t="s">
        <v>1</v>
      </c>
      <c r="D838" s="4" t="s">
        <v>2612</v>
      </c>
    </row>
    <row r="839" spans="1:4" ht="45">
      <c r="A839" s="4" t="s">
        <v>2613</v>
      </c>
      <c r="B839" s="5" t="s">
        <v>2614</v>
      </c>
      <c r="C839" s="4" t="s">
        <v>1</v>
      </c>
      <c r="D839" s="4" t="s">
        <v>2615</v>
      </c>
    </row>
    <row r="840" spans="1:4" ht="45">
      <c r="A840" s="4" t="s">
        <v>2616</v>
      </c>
      <c r="B840" s="5" t="s">
        <v>2617</v>
      </c>
      <c r="C840" s="4" t="s">
        <v>1</v>
      </c>
      <c r="D840" s="4" t="s">
        <v>10</v>
      </c>
    </row>
    <row r="841" spans="1:4" ht="45">
      <c r="A841" s="4" t="s">
        <v>2618</v>
      </c>
      <c r="B841" s="5" t="s">
        <v>2619</v>
      </c>
      <c r="C841" s="4" t="s">
        <v>1</v>
      </c>
      <c r="D841" s="4" t="s">
        <v>2620</v>
      </c>
    </row>
    <row r="842" spans="1:4" ht="45">
      <c r="A842" s="4" t="s">
        <v>2621</v>
      </c>
      <c r="B842" s="5" t="s">
        <v>2622</v>
      </c>
      <c r="C842" s="4" t="s">
        <v>1</v>
      </c>
      <c r="D842" s="4" t="s">
        <v>2623</v>
      </c>
    </row>
    <row r="843" spans="1:4" ht="45">
      <c r="A843" s="4" t="s">
        <v>2624</v>
      </c>
      <c r="B843" s="5" t="s">
        <v>2625</v>
      </c>
      <c r="C843" s="4" t="s">
        <v>1</v>
      </c>
      <c r="D843" s="4" t="s">
        <v>2626</v>
      </c>
    </row>
    <row r="844" spans="1:4" ht="45">
      <c r="A844" s="4" t="s">
        <v>2627</v>
      </c>
      <c r="B844" s="5" t="s">
        <v>2628</v>
      </c>
      <c r="C844" s="4" t="s">
        <v>1</v>
      </c>
      <c r="D844" s="4" t="s">
        <v>1763</v>
      </c>
    </row>
    <row r="845" spans="1:4" ht="45">
      <c r="A845" s="4" t="s">
        <v>2629</v>
      </c>
      <c r="B845" s="5" t="s">
        <v>2630</v>
      </c>
      <c r="C845" s="4" t="s">
        <v>1</v>
      </c>
      <c r="D845" s="4" t="s">
        <v>2631</v>
      </c>
    </row>
    <row r="846" spans="1:4" ht="45">
      <c r="A846" s="4" t="s">
        <v>2632</v>
      </c>
      <c r="B846" s="5" t="s">
        <v>2633</v>
      </c>
      <c r="C846" s="4" t="s">
        <v>1</v>
      </c>
      <c r="D846" s="4" t="s">
        <v>2634</v>
      </c>
    </row>
    <row r="847" spans="1:4" ht="45">
      <c r="A847" s="4" t="s">
        <v>2635</v>
      </c>
      <c r="B847" s="5" t="s">
        <v>2636</v>
      </c>
      <c r="C847" s="4" t="s">
        <v>1</v>
      </c>
      <c r="D847" s="4" t="s">
        <v>154</v>
      </c>
    </row>
    <row r="848" spans="1:4" ht="45">
      <c r="A848" s="4" t="s">
        <v>2637</v>
      </c>
      <c r="B848" s="5" t="s">
        <v>2638</v>
      </c>
      <c r="C848" s="4" t="s">
        <v>1</v>
      </c>
      <c r="D848" s="4" t="s">
        <v>2639</v>
      </c>
    </row>
    <row r="849" spans="1:4" ht="45">
      <c r="A849" s="4" t="s">
        <v>2640</v>
      </c>
      <c r="B849" s="5" t="s">
        <v>2641</v>
      </c>
      <c r="C849" s="4" t="s">
        <v>1</v>
      </c>
      <c r="D849" s="4" t="s">
        <v>2642</v>
      </c>
    </row>
    <row r="850" spans="1:4" ht="45">
      <c r="A850" s="4" t="s">
        <v>2643</v>
      </c>
      <c r="B850" s="5" t="s">
        <v>2644</v>
      </c>
      <c r="C850" s="4" t="s">
        <v>1</v>
      </c>
      <c r="D850" s="4" t="s">
        <v>2645</v>
      </c>
    </row>
    <row r="851" spans="1:4" ht="56.25">
      <c r="A851" s="4" t="s">
        <v>2646</v>
      </c>
      <c r="B851" s="5" t="s">
        <v>2647</v>
      </c>
      <c r="C851" s="4" t="s">
        <v>1</v>
      </c>
      <c r="D851" s="4" t="s">
        <v>2648</v>
      </c>
    </row>
    <row r="852" spans="1:4" ht="56.25">
      <c r="A852" s="4" t="s">
        <v>2649</v>
      </c>
      <c r="B852" s="5" t="s">
        <v>2650</v>
      </c>
      <c r="C852" s="4" t="s">
        <v>1</v>
      </c>
      <c r="D852" s="4" t="s">
        <v>2651</v>
      </c>
    </row>
    <row r="853" spans="1:4" ht="56.25">
      <c r="A853" s="4" t="s">
        <v>2652</v>
      </c>
      <c r="B853" s="5" t="s">
        <v>2653</v>
      </c>
      <c r="C853" s="4" t="s">
        <v>1</v>
      </c>
      <c r="D853" s="4" t="s">
        <v>2654</v>
      </c>
    </row>
    <row r="854" spans="1:4" ht="56.25">
      <c r="A854" s="4" t="s">
        <v>2655</v>
      </c>
      <c r="B854" s="5" t="s">
        <v>2656</v>
      </c>
      <c r="C854" s="4" t="s">
        <v>1</v>
      </c>
      <c r="D854" s="4" t="s">
        <v>120</v>
      </c>
    </row>
    <row r="855" spans="1:4" ht="56.25">
      <c r="A855" s="4" t="s">
        <v>2657</v>
      </c>
      <c r="B855" s="5" t="s">
        <v>2658</v>
      </c>
      <c r="C855" s="4" t="s">
        <v>1</v>
      </c>
      <c r="D855" s="4" t="s">
        <v>2659</v>
      </c>
    </row>
    <row r="856" spans="1:4" ht="56.25">
      <c r="A856" s="4" t="s">
        <v>2660</v>
      </c>
      <c r="B856" s="5" t="s">
        <v>2661</v>
      </c>
      <c r="C856" s="4" t="s">
        <v>1</v>
      </c>
      <c r="D856" s="4" t="s">
        <v>2662</v>
      </c>
    </row>
    <row r="857" spans="1:4" ht="45">
      <c r="A857" s="4" t="s">
        <v>2663</v>
      </c>
      <c r="B857" s="5" t="s">
        <v>2664</v>
      </c>
      <c r="C857" s="4" t="s">
        <v>1</v>
      </c>
      <c r="D857" s="4" t="s">
        <v>2665</v>
      </c>
    </row>
    <row r="858" spans="1:4" ht="45">
      <c r="A858" s="4" t="s">
        <v>2666</v>
      </c>
      <c r="B858" s="5" t="s">
        <v>2667</v>
      </c>
      <c r="C858" s="4" t="s">
        <v>1</v>
      </c>
      <c r="D858" s="4" t="s">
        <v>281</v>
      </c>
    </row>
    <row r="859" spans="1:4" ht="45">
      <c r="A859" s="4" t="s">
        <v>2668</v>
      </c>
      <c r="B859" s="5" t="s">
        <v>2669</v>
      </c>
      <c r="C859" s="4" t="s">
        <v>1</v>
      </c>
      <c r="D859" s="4" t="s">
        <v>2670</v>
      </c>
    </row>
    <row r="860" spans="1:4" ht="45">
      <c r="A860" s="4" t="s">
        <v>2671</v>
      </c>
      <c r="B860" s="5" t="s">
        <v>2672</v>
      </c>
      <c r="C860" s="4" t="s">
        <v>1</v>
      </c>
      <c r="D860" s="4" t="s">
        <v>2673</v>
      </c>
    </row>
    <row r="861" spans="1:4" ht="56.25">
      <c r="A861" s="4" t="s">
        <v>2674</v>
      </c>
      <c r="B861" s="5" t="s">
        <v>2675</v>
      </c>
      <c r="C861" s="4" t="s">
        <v>1</v>
      </c>
      <c r="D861" s="4" t="s">
        <v>2676</v>
      </c>
    </row>
    <row r="862" spans="1:4" ht="56.25">
      <c r="A862" s="4" t="s">
        <v>2677</v>
      </c>
      <c r="B862" s="5" t="s">
        <v>2678</v>
      </c>
      <c r="C862" s="4" t="s">
        <v>1</v>
      </c>
      <c r="D862" s="4" t="s">
        <v>2679</v>
      </c>
    </row>
    <row r="863" spans="1:4" ht="56.25">
      <c r="A863" s="4" t="s">
        <v>2680</v>
      </c>
      <c r="B863" s="5" t="s">
        <v>2681</v>
      </c>
      <c r="C863" s="4" t="s">
        <v>1</v>
      </c>
      <c r="D863" s="4" t="s">
        <v>2682</v>
      </c>
    </row>
    <row r="864" spans="1:4" ht="45">
      <c r="A864" s="4" t="s">
        <v>2683</v>
      </c>
      <c r="B864" s="5" t="s">
        <v>2684</v>
      </c>
      <c r="C864" s="4" t="s">
        <v>1</v>
      </c>
      <c r="D864" s="4" t="s">
        <v>2685</v>
      </c>
    </row>
    <row r="865" spans="1:4" ht="45">
      <c r="A865" s="4" t="s">
        <v>2686</v>
      </c>
      <c r="B865" s="5" t="s">
        <v>2687</v>
      </c>
      <c r="C865" s="4" t="s">
        <v>1</v>
      </c>
      <c r="D865" s="4" t="s">
        <v>2688</v>
      </c>
    </row>
    <row r="866" spans="1:4" ht="45">
      <c r="A866" s="4" t="s">
        <v>2689</v>
      </c>
      <c r="B866" s="5" t="s">
        <v>2690</v>
      </c>
      <c r="C866" s="4" t="s">
        <v>1</v>
      </c>
      <c r="D866" s="4" t="s">
        <v>2691</v>
      </c>
    </row>
    <row r="867" spans="1:4" ht="90">
      <c r="A867" s="4" t="s">
        <v>2692</v>
      </c>
      <c r="B867" s="5" t="s">
        <v>2693</v>
      </c>
      <c r="C867" s="4" t="s">
        <v>1</v>
      </c>
      <c r="D867" s="4" t="s">
        <v>2694</v>
      </c>
    </row>
    <row r="868" spans="1:4" ht="90">
      <c r="A868" s="4" t="s">
        <v>2695</v>
      </c>
      <c r="B868" s="5" t="s">
        <v>2696</v>
      </c>
      <c r="C868" s="4" t="s">
        <v>1</v>
      </c>
      <c r="D868" s="4" t="s">
        <v>2697</v>
      </c>
    </row>
    <row r="869" spans="1:4" ht="90">
      <c r="A869" s="4" t="s">
        <v>2698</v>
      </c>
      <c r="B869" s="5" t="s">
        <v>2699</v>
      </c>
      <c r="C869" s="4" t="s">
        <v>1</v>
      </c>
      <c r="D869" s="4" t="s">
        <v>853</v>
      </c>
    </row>
    <row r="870" spans="1:4" ht="78.75">
      <c r="A870" s="4" t="s">
        <v>2700</v>
      </c>
      <c r="B870" s="5" t="s">
        <v>2701</v>
      </c>
      <c r="C870" s="4" t="s">
        <v>1</v>
      </c>
      <c r="D870" s="4" t="s">
        <v>2702</v>
      </c>
    </row>
    <row r="871" spans="1:4" ht="78.75">
      <c r="A871" s="4" t="s">
        <v>2703</v>
      </c>
      <c r="B871" s="5" t="s">
        <v>2704</v>
      </c>
      <c r="C871" s="4" t="s">
        <v>1</v>
      </c>
      <c r="D871" s="4" t="s">
        <v>2705</v>
      </c>
    </row>
    <row r="872" spans="1:4" ht="90">
      <c r="A872" s="4" t="s">
        <v>2706</v>
      </c>
      <c r="B872" s="5" t="s">
        <v>2707</v>
      </c>
      <c r="C872" s="4" t="s">
        <v>1</v>
      </c>
      <c r="D872" s="4" t="s">
        <v>2708</v>
      </c>
    </row>
    <row r="873" spans="1:4" ht="90">
      <c r="A873" s="4" t="s">
        <v>2709</v>
      </c>
      <c r="B873" s="5" t="s">
        <v>2710</v>
      </c>
      <c r="C873" s="4" t="s">
        <v>1</v>
      </c>
      <c r="D873" s="4" t="s">
        <v>2711</v>
      </c>
    </row>
    <row r="874" spans="1:4" ht="78.75">
      <c r="A874" s="4" t="s">
        <v>2712</v>
      </c>
      <c r="B874" s="5" t="s">
        <v>2713</v>
      </c>
      <c r="C874" s="4" t="s">
        <v>1</v>
      </c>
      <c r="D874" s="4" t="s">
        <v>2714</v>
      </c>
    </row>
    <row r="875" spans="1:4" ht="90">
      <c r="A875" s="4" t="s">
        <v>2715</v>
      </c>
      <c r="B875" s="5" t="s">
        <v>2716</v>
      </c>
      <c r="C875" s="4" t="s">
        <v>1</v>
      </c>
      <c r="D875" s="4" t="s">
        <v>2717</v>
      </c>
    </row>
    <row r="876" spans="1:4" ht="90">
      <c r="A876" s="4" t="s">
        <v>2718</v>
      </c>
      <c r="B876" s="5" t="s">
        <v>2719</v>
      </c>
      <c r="C876" s="4" t="s">
        <v>1</v>
      </c>
      <c r="D876" s="4" t="s">
        <v>2720</v>
      </c>
    </row>
    <row r="877" spans="1:4" ht="90">
      <c r="A877" s="4" t="s">
        <v>2721</v>
      </c>
      <c r="B877" s="5" t="s">
        <v>2722</v>
      </c>
      <c r="C877" s="4" t="s">
        <v>1</v>
      </c>
      <c r="D877" s="4" t="s">
        <v>2723</v>
      </c>
    </row>
    <row r="878" spans="1:4" ht="90">
      <c r="A878" s="4" t="s">
        <v>2724</v>
      </c>
      <c r="B878" s="5" t="s">
        <v>2725</v>
      </c>
      <c r="C878" s="4" t="s">
        <v>1</v>
      </c>
      <c r="D878" s="4" t="s">
        <v>2726</v>
      </c>
    </row>
    <row r="879" spans="1:4" ht="78.75">
      <c r="A879" s="4" t="s">
        <v>2727</v>
      </c>
      <c r="B879" s="5" t="s">
        <v>2728</v>
      </c>
      <c r="C879" s="4" t="s">
        <v>1</v>
      </c>
      <c r="D879" s="4" t="s">
        <v>2729</v>
      </c>
    </row>
    <row r="880" spans="1:4" ht="56.25">
      <c r="A880" s="4" t="s">
        <v>2730</v>
      </c>
      <c r="B880" s="5" t="s">
        <v>2731</v>
      </c>
      <c r="C880" s="4" t="s">
        <v>1</v>
      </c>
      <c r="D880" s="4" t="s">
        <v>2732</v>
      </c>
    </row>
    <row r="881" spans="1:4" ht="56.25">
      <c r="A881" s="4" t="s">
        <v>2733</v>
      </c>
      <c r="B881" s="5" t="s">
        <v>8660</v>
      </c>
      <c r="C881" s="4" t="s">
        <v>1</v>
      </c>
      <c r="D881" s="4" t="s">
        <v>2734</v>
      </c>
    </row>
    <row r="882" spans="1:4" ht="56.25">
      <c r="A882" s="4" t="s">
        <v>2735</v>
      </c>
      <c r="B882" s="5" t="s">
        <v>2736</v>
      </c>
      <c r="C882" s="4" t="s">
        <v>1</v>
      </c>
      <c r="D882" s="4" t="s">
        <v>2737</v>
      </c>
    </row>
    <row r="883" spans="1:4" ht="56.25">
      <c r="A883" s="4" t="s">
        <v>2738</v>
      </c>
      <c r="B883" s="5" t="s">
        <v>2739</v>
      </c>
      <c r="C883" s="4" t="s">
        <v>1</v>
      </c>
      <c r="D883" s="4" t="s">
        <v>2740</v>
      </c>
    </row>
    <row r="884" spans="1:4" ht="56.25">
      <c r="A884" s="4" t="s">
        <v>2741</v>
      </c>
      <c r="B884" s="5" t="s">
        <v>2742</v>
      </c>
      <c r="C884" s="4" t="s">
        <v>1</v>
      </c>
      <c r="D884" s="4" t="s">
        <v>2743</v>
      </c>
    </row>
    <row r="885" spans="1:4" ht="56.25">
      <c r="A885" s="4" t="s">
        <v>2744</v>
      </c>
      <c r="B885" s="5" t="s">
        <v>2745</v>
      </c>
      <c r="C885" s="4" t="s">
        <v>1</v>
      </c>
      <c r="D885" s="4" t="s">
        <v>2746</v>
      </c>
    </row>
    <row r="886" spans="1:4" ht="56.25">
      <c r="A886" s="4" t="s">
        <v>2747</v>
      </c>
      <c r="B886" s="5" t="s">
        <v>2748</v>
      </c>
      <c r="C886" s="4" t="s">
        <v>1</v>
      </c>
      <c r="D886" s="4" t="s">
        <v>1383</v>
      </c>
    </row>
    <row r="887" spans="1:4" ht="56.25">
      <c r="A887" s="4" t="s">
        <v>2749</v>
      </c>
      <c r="B887" s="5" t="s">
        <v>2750</v>
      </c>
      <c r="C887" s="4" t="s">
        <v>1</v>
      </c>
      <c r="D887" s="4" t="s">
        <v>2751</v>
      </c>
    </row>
    <row r="888" spans="1:4" ht="56.25">
      <c r="A888" s="4" t="s">
        <v>2752</v>
      </c>
      <c r="B888" s="5" t="s">
        <v>2753</v>
      </c>
      <c r="C888" s="4" t="s">
        <v>1</v>
      </c>
      <c r="D888" s="4" t="s">
        <v>2754</v>
      </c>
    </row>
    <row r="889" spans="1:4" ht="56.25">
      <c r="A889" s="4" t="s">
        <v>2755</v>
      </c>
      <c r="B889" s="5" t="s">
        <v>8662</v>
      </c>
      <c r="C889" s="4" t="s">
        <v>1</v>
      </c>
      <c r="D889" s="4" t="s">
        <v>2756</v>
      </c>
    </row>
    <row r="890" spans="1:4" ht="56.25">
      <c r="A890" s="4" t="s">
        <v>2757</v>
      </c>
      <c r="B890" s="5" t="s">
        <v>8704</v>
      </c>
      <c r="C890" s="4" t="s">
        <v>1</v>
      </c>
      <c r="D890" s="4" t="s">
        <v>2758</v>
      </c>
    </row>
    <row r="891" spans="1:4" ht="56.25">
      <c r="A891" s="4" t="s">
        <v>2759</v>
      </c>
      <c r="B891" s="5" t="s">
        <v>8705</v>
      </c>
      <c r="C891" s="4" t="s">
        <v>1</v>
      </c>
      <c r="D891" s="4" t="s">
        <v>903</v>
      </c>
    </row>
    <row r="892" spans="1:4" ht="78.75">
      <c r="A892" s="4" t="s">
        <v>2761</v>
      </c>
      <c r="B892" s="5" t="s">
        <v>2762</v>
      </c>
      <c r="C892" s="4" t="s">
        <v>1</v>
      </c>
      <c r="D892" s="4" t="s">
        <v>2763</v>
      </c>
    </row>
    <row r="893" spans="1:4" ht="78.75">
      <c r="A893" s="4" t="s">
        <v>2764</v>
      </c>
      <c r="B893" s="5" t="s">
        <v>2765</v>
      </c>
      <c r="C893" s="4" t="s">
        <v>1</v>
      </c>
      <c r="D893" s="4" t="s">
        <v>2766</v>
      </c>
    </row>
    <row r="894" spans="1:4" ht="67.5">
      <c r="A894" s="4" t="s">
        <v>2767</v>
      </c>
      <c r="B894" s="5" t="s">
        <v>2768</v>
      </c>
      <c r="C894" s="4" t="s">
        <v>1</v>
      </c>
      <c r="D894" s="4" t="s">
        <v>2769</v>
      </c>
    </row>
    <row r="895" spans="1:4" ht="67.5">
      <c r="A895" s="4" t="s">
        <v>2770</v>
      </c>
      <c r="B895" s="5" t="s">
        <v>2771</v>
      </c>
      <c r="C895" s="4" t="s">
        <v>1</v>
      </c>
      <c r="D895" s="4" t="s">
        <v>2772</v>
      </c>
    </row>
    <row r="896" spans="1:4" ht="67.5">
      <c r="A896" s="4" t="s">
        <v>2773</v>
      </c>
      <c r="B896" s="5" t="s">
        <v>2774</v>
      </c>
      <c r="C896" s="4" t="s">
        <v>1</v>
      </c>
      <c r="D896" s="4" t="s">
        <v>2775</v>
      </c>
    </row>
    <row r="897" spans="1:4" ht="67.5">
      <c r="A897" s="4" t="s">
        <v>2776</v>
      </c>
      <c r="B897" s="5" t="s">
        <v>2777</v>
      </c>
      <c r="C897" s="4" t="s">
        <v>1</v>
      </c>
      <c r="D897" s="4" t="s">
        <v>2778</v>
      </c>
    </row>
    <row r="898" spans="1:4" ht="67.5">
      <c r="A898" s="4" t="s">
        <v>2779</v>
      </c>
      <c r="B898" s="5" t="s">
        <v>2780</v>
      </c>
      <c r="C898" s="4" t="s">
        <v>1</v>
      </c>
      <c r="D898" s="4" t="s">
        <v>140</v>
      </c>
    </row>
    <row r="899" spans="1:4" ht="67.5">
      <c r="A899" s="4" t="s">
        <v>2781</v>
      </c>
      <c r="B899" s="5" t="s">
        <v>2782</v>
      </c>
      <c r="C899" s="4" t="s">
        <v>1</v>
      </c>
      <c r="D899" s="4" t="s">
        <v>2694</v>
      </c>
    </row>
    <row r="900" spans="1:4" ht="67.5">
      <c r="A900" s="4" t="s">
        <v>2783</v>
      </c>
      <c r="B900" s="5" t="s">
        <v>2784</v>
      </c>
      <c r="C900" s="4" t="s">
        <v>1</v>
      </c>
      <c r="D900" s="4" t="s">
        <v>2785</v>
      </c>
    </row>
    <row r="901" spans="1:4" ht="67.5">
      <c r="A901" s="4" t="s">
        <v>2786</v>
      </c>
      <c r="B901" s="5" t="s">
        <v>2787</v>
      </c>
      <c r="C901" s="4" t="s">
        <v>1</v>
      </c>
      <c r="D901" s="4" t="s">
        <v>2788</v>
      </c>
    </row>
    <row r="902" spans="1:4" ht="67.5">
      <c r="A902" s="4" t="s">
        <v>2789</v>
      </c>
      <c r="B902" s="5" t="s">
        <v>2790</v>
      </c>
      <c r="C902" s="4" t="s">
        <v>1</v>
      </c>
      <c r="D902" s="4" t="s">
        <v>2791</v>
      </c>
    </row>
    <row r="903" spans="1:4" ht="67.5">
      <c r="A903" s="4" t="s">
        <v>2792</v>
      </c>
      <c r="B903" s="5" t="s">
        <v>2793</v>
      </c>
      <c r="C903" s="4" t="s">
        <v>1</v>
      </c>
      <c r="D903" s="4" t="s">
        <v>2794</v>
      </c>
    </row>
    <row r="904" spans="1:4" ht="67.5">
      <c r="A904" s="4" t="s">
        <v>2795</v>
      </c>
      <c r="B904" s="5" t="s">
        <v>2796</v>
      </c>
      <c r="C904" s="4" t="s">
        <v>1</v>
      </c>
      <c r="D904" s="4" t="s">
        <v>2797</v>
      </c>
    </row>
    <row r="905" spans="1:4" ht="67.5">
      <c r="A905" s="4" t="s">
        <v>2798</v>
      </c>
      <c r="B905" s="5" t="s">
        <v>2799</v>
      </c>
      <c r="C905" s="4" t="s">
        <v>1</v>
      </c>
      <c r="D905" s="4" t="s">
        <v>2800</v>
      </c>
    </row>
    <row r="906" spans="1:4" ht="67.5">
      <c r="A906" s="4" t="s">
        <v>2801</v>
      </c>
      <c r="B906" s="5" t="s">
        <v>2802</v>
      </c>
      <c r="C906" s="4" t="s">
        <v>1</v>
      </c>
      <c r="D906" s="4" t="s">
        <v>2803</v>
      </c>
    </row>
    <row r="907" spans="1:4" ht="67.5">
      <c r="A907" s="4" t="s">
        <v>2804</v>
      </c>
      <c r="B907" s="5" t="s">
        <v>2805</v>
      </c>
      <c r="C907" s="4" t="s">
        <v>1</v>
      </c>
      <c r="D907" s="4" t="s">
        <v>2806</v>
      </c>
    </row>
    <row r="908" spans="1:4" ht="67.5">
      <c r="A908" s="4" t="s">
        <v>2807</v>
      </c>
      <c r="B908" s="5" t="s">
        <v>2808</v>
      </c>
      <c r="C908" s="4" t="s">
        <v>1</v>
      </c>
      <c r="D908" s="4" t="s">
        <v>2809</v>
      </c>
    </row>
    <row r="909" spans="1:4" ht="67.5">
      <c r="A909" s="4" t="s">
        <v>2810</v>
      </c>
      <c r="B909" s="5" t="s">
        <v>2811</v>
      </c>
      <c r="C909" s="4" t="s">
        <v>1</v>
      </c>
      <c r="D909" s="4" t="s">
        <v>2812</v>
      </c>
    </row>
    <row r="910" spans="1:4" ht="45">
      <c r="A910" s="4" t="s">
        <v>2813</v>
      </c>
      <c r="B910" s="5" t="s">
        <v>2814</v>
      </c>
      <c r="C910" s="4" t="s">
        <v>1</v>
      </c>
      <c r="D910" s="4" t="s">
        <v>2815</v>
      </c>
    </row>
    <row r="911" spans="1:4" ht="45">
      <c r="A911" s="4" t="s">
        <v>2816</v>
      </c>
      <c r="B911" s="5" t="s">
        <v>2817</v>
      </c>
      <c r="C911" s="4" t="s">
        <v>1</v>
      </c>
      <c r="D911" s="4" t="s">
        <v>1901</v>
      </c>
    </row>
    <row r="912" spans="1:4" ht="56.25">
      <c r="A912" s="4" t="s">
        <v>2818</v>
      </c>
      <c r="B912" s="5" t="s">
        <v>2819</v>
      </c>
      <c r="C912" s="4" t="s">
        <v>1</v>
      </c>
      <c r="D912" s="4" t="s">
        <v>2820</v>
      </c>
    </row>
    <row r="913" spans="1:4" ht="56.25">
      <c r="A913" s="4" t="s">
        <v>2821</v>
      </c>
      <c r="B913" s="5" t="s">
        <v>2822</v>
      </c>
      <c r="C913" s="4" t="s">
        <v>1</v>
      </c>
      <c r="D913" s="4" t="s">
        <v>2823</v>
      </c>
    </row>
    <row r="914" spans="1:4" ht="56.25">
      <c r="A914" s="4" t="s">
        <v>2824</v>
      </c>
      <c r="B914" s="5" t="s">
        <v>2825</v>
      </c>
      <c r="C914" s="4" t="s">
        <v>1</v>
      </c>
      <c r="D914" s="4" t="s">
        <v>2826</v>
      </c>
    </row>
    <row r="915" spans="1:4" ht="56.25">
      <c r="A915" s="4" t="s">
        <v>2827</v>
      </c>
      <c r="B915" s="5" t="s">
        <v>2828</v>
      </c>
      <c r="C915" s="4" t="s">
        <v>1</v>
      </c>
      <c r="D915" s="4" t="s">
        <v>2829</v>
      </c>
    </row>
    <row r="916" spans="1:4" ht="56.25">
      <c r="A916" s="4" t="s">
        <v>2830</v>
      </c>
      <c r="B916" s="5" t="s">
        <v>2831</v>
      </c>
      <c r="C916" s="4" t="s">
        <v>1</v>
      </c>
      <c r="D916" s="4" t="s">
        <v>2832</v>
      </c>
    </row>
    <row r="917" spans="1:4" ht="56.25">
      <c r="A917" s="4" t="s">
        <v>2833</v>
      </c>
      <c r="B917" s="5" t="s">
        <v>2834</v>
      </c>
      <c r="C917" s="4" t="s">
        <v>1</v>
      </c>
      <c r="D917" s="4" t="s">
        <v>2835</v>
      </c>
    </row>
    <row r="918" spans="1:4" ht="45">
      <c r="A918" s="4" t="s">
        <v>2836</v>
      </c>
      <c r="B918" s="5" t="s">
        <v>2837</v>
      </c>
      <c r="C918" s="4" t="s">
        <v>1</v>
      </c>
      <c r="D918" s="4" t="s">
        <v>2838</v>
      </c>
    </row>
    <row r="919" spans="1:4" ht="45">
      <c r="A919" s="4" t="s">
        <v>2839</v>
      </c>
      <c r="B919" s="5" t="s">
        <v>2840</v>
      </c>
      <c r="C919" s="4" t="s">
        <v>1</v>
      </c>
      <c r="D919" s="4" t="s">
        <v>2841</v>
      </c>
    </row>
    <row r="920" spans="1:4" ht="45">
      <c r="A920" s="4" t="s">
        <v>2842</v>
      </c>
      <c r="B920" s="5" t="s">
        <v>2843</v>
      </c>
      <c r="C920" s="4" t="s">
        <v>1</v>
      </c>
      <c r="D920" s="4" t="s">
        <v>2071</v>
      </c>
    </row>
    <row r="921" spans="1:4" ht="45">
      <c r="A921" s="4" t="s">
        <v>2844</v>
      </c>
      <c r="B921" s="5" t="s">
        <v>2845</v>
      </c>
      <c r="C921" s="4" t="s">
        <v>1</v>
      </c>
      <c r="D921" s="4" t="s">
        <v>2846</v>
      </c>
    </row>
    <row r="922" spans="1:4" ht="45">
      <c r="A922" s="4" t="s">
        <v>2847</v>
      </c>
      <c r="B922" s="5" t="s">
        <v>2848</v>
      </c>
      <c r="C922" s="4" t="s">
        <v>1</v>
      </c>
      <c r="D922" s="4" t="s">
        <v>872</v>
      </c>
    </row>
    <row r="923" spans="1:4" ht="45">
      <c r="A923" s="4" t="s">
        <v>2849</v>
      </c>
      <c r="B923" s="5" t="s">
        <v>2850</v>
      </c>
      <c r="C923" s="4" t="s">
        <v>1</v>
      </c>
      <c r="D923" s="4" t="s">
        <v>123</v>
      </c>
    </row>
    <row r="924" spans="1:4" ht="45">
      <c r="A924" s="4" t="s">
        <v>2851</v>
      </c>
      <c r="B924" s="5" t="s">
        <v>2852</v>
      </c>
      <c r="C924" s="4" t="s">
        <v>1</v>
      </c>
      <c r="D924" s="4" t="s">
        <v>2853</v>
      </c>
    </row>
    <row r="925" spans="1:4" ht="45">
      <c r="A925" s="4" t="s">
        <v>2854</v>
      </c>
      <c r="B925" s="5" t="s">
        <v>2855</v>
      </c>
      <c r="C925" s="4" t="s">
        <v>1</v>
      </c>
      <c r="D925" s="4" t="s">
        <v>2856</v>
      </c>
    </row>
    <row r="926" spans="1:4" ht="45">
      <c r="A926" s="4" t="s">
        <v>2857</v>
      </c>
      <c r="B926" s="5" t="s">
        <v>2858</v>
      </c>
      <c r="C926" s="4" t="s">
        <v>1</v>
      </c>
      <c r="D926" s="4" t="s">
        <v>2859</v>
      </c>
    </row>
    <row r="927" spans="1:4" ht="45">
      <c r="A927" s="4" t="s">
        <v>2860</v>
      </c>
      <c r="B927" s="5" t="s">
        <v>2861</v>
      </c>
      <c r="C927" s="4" t="s">
        <v>1</v>
      </c>
      <c r="D927" s="4" t="s">
        <v>2862</v>
      </c>
    </row>
    <row r="928" spans="1:4" ht="45">
      <c r="A928" s="4" t="s">
        <v>2863</v>
      </c>
      <c r="B928" s="5" t="s">
        <v>2864</v>
      </c>
      <c r="C928" s="4" t="s">
        <v>1</v>
      </c>
      <c r="D928" s="4" t="s">
        <v>2865</v>
      </c>
    </row>
    <row r="929" spans="1:4" ht="45">
      <c r="A929" s="4" t="s">
        <v>2866</v>
      </c>
      <c r="B929" s="5" t="s">
        <v>2867</v>
      </c>
      <c r="C929" s="4" t="s">
        <v>1</v>
      </c>
      <c r="D929" s="4" t="s">
        <v>2868</v>
      </c>
    </row>
    <row r="930" spans="1:4" ht="45">
      <c r="A930" s="4" t="s">
        <v>2869</v>
      </c>
      <c r="B930" s="5" t="s">
        <v>2870</v>
      </c>
      <c r="C930" s="4" t="s">
        <v>1</v>
      </c>
      <c r="D930" s="4" t="s">
        <v>900</v>
      </c>
    </row>
    <row r="931" spans="1:4" ht="45">
      <c r="A931" s="4" t="s">
        <v>2871</v>
      </c>
      <c r="B931" s="5" t="s">
        <v>2872</v>
      </c>
      <c r="C931" s="4" t="s">
        <v>1</v>
      </c>
      <c r="D931" s="4" t="s">
        <v>2873</v>
      </c>
    </row>
    <row r="932" spans="1:4" ht="45">
      <c r="A932" s="4" t="s">
        <v>2874</v>
      </c>
      <c r="B932" s="5" t="s">
        <v>2875</v>
      </c>
      <c r="C932" s="4" t="s">
        <v>1</v>
      </c>
      <c r="D932" s="4" t="s">
        <v>2876</v>
      </c>
    </row>
    <row r="933" spans="1:4" ht="45">
      <c r="A933" s="4" t="s">
        <v>2877</v>
      </c>
      <c r="B933" s="5" t="s">
        <v>2878</v>
      </c>
      <c r="C933" s="4" t="s">
        <v>1</v>
      </c>
      <c r="D933" s="4" t="s">
        <v>2879</v>
      </c>
    </row>
    <row r="934" spans="1:4" ht="67.5">
      <c r="A934" s="4" t="s">
        <v>2880</v>
      </c>
      <c r="B934" s="5" t="s">
        <v>2881</v>
      </c>
      <c r="C934" s="4" t="s">
        <v>1</v>
      </c>
      <c r="D934" s="4" t="s">
        <v>1098</v>
      </c>
    </row>
    <row r="935" spans="1:4" ht="67.5">
      <c r="A935" s="4" t="s">
        <v>2882</v>
      </c>
      <c r="B935" s="5" t="s">
        <v>2883</v>
      </c>
      <c r="C935" s="4" t="s">
        <v>1</v>
      </c>
      <c r="D935" s="4" t="s">
        <v>2884</v>
      </c>
    </row>
    <row r="936" spans="1:4" ht="67.5">
      <c r="A936" s="4" t="s">
        <v>2885</v>
      </c>
      <c r="B936" s="5" t="s">
        <v>2886</v>
      </c>
      <c r="C936" s="4" t="s">
        <v>1</v>
      </c>
      <c r="D936" s="4" t="s">
        <v>2887</v>
      </c>
    </row>
    <row r="937" spans="1:4" ht="67.5">
      <c r="A937" s="4" t="s">
        <v>2888</v>
      </c>
      <c r="B937" s="5" t="s">
        <v>2889</v>
      </c>
      <c r="C937" s="4" t="s">
        <v>1</v>
      </c>
      <c r="D937" s="4" t="s">
        <v>2890</v>
      </c>
    </row>
    <row r="938" spans="1:4" ht="67.5">
      <c r="A938" s="4" t="s">
        <v>2891</v>
      </c>
      <c r="B938" s="5" t="s">
        <v>2892</v>
      </c>
      <c r="C938" s="4" t="s">
        <v>1</v>
      </c>
      <c r="D938" s="4" t="s">
        <v>2893</v>
      </c>
    </row>
    <row r="939" spans="1:4" ht="67.5">
      <c r="A939" s="4" t="s">
        <v>2894</v>
      </c>
      <c r="B939" s="5" t="s">
        <v>2895</v>
      </c>
      <c r="C939" s="4" t="s">
        <v>1</v>
      </c>
      <c r="D939" s="4" t="s">
        <v>2896</v>
      </c>
    </row>
    <row r="940" spans="1:4" ht="67.5">
      <c r="A940" s="4" t="s">
        <v>2897</v>
      </c>
      <c r="B940" s="5" t="s">
        <v>2898</v>
      </c>
      <c r="C940" s="4" t="s">
        <v>1</v>
      </c>
      <c r="D940" s="4" t="s">
        <v>2899</v>
      </c>
    </row>
    <row r="941" spans="1:4" ht="67.5">
      <c r="A941" s="4" t="s">
        <v>2900</v>
      </c>
      <c r="B941" s="5" t="s">
        <v>2901</v>
      </c>
      <c r="C941" s="4" t="s">
        <v>1</v>
      </c>
      <c r="D941" s="4" t="s">
        <v>181</v>
      </c>
    </row>
    <row r="942" spans="1:4" ht="67.5">
      <c r="A942" s="4" t="s">
        <v>2902</v>
      </c>
      <c r="B942" s="5" t="s">
        <v>2903</v>
      </c>
      <c r="C942" s="4" t="s">
        <v>1</v>
      </c>
      <c r="D942" s="4" t="s">
        <v>2904</v>
      </c>
    </row>
    <row r="943" spans="1:4" ht="67.5">
      <c r="A943" s="4" t="s">
        <v>2905</v>
      </c>
      <c r="B943" s="5" t="s">
        <v>2906</v>
      </c>
      <c r="C943" s="4" t="s">
        <v>1</v>
      </c>
      <c r="D943" s="4" t="s">
        <v>2907</v>
      </c>
    </row>
    <row r="944" spans="1:4" ht="67.5">
      <c r="A944" s="4" t="s">
        <v>2908</v>
      </c>
      <c r="B944" s="5" t="s">
        <v>2909</v>
      </c>
      <c r="C944" s="4" t="s">
        <v>1</v>
      </c>
      <c r="D944" s="4" t="s">
        <v>1387</v>
      </c>
    </row>
    <row r="945" spans="1:4" ht="67.5">
      <c r="A945" s="4" t="s">
        <v>2910</v>
      </c>
      <c r="B945" s="5" t="s">
        <v>2911</v>
      </c>
      <c r="C945" s="4" t="s">
        <v>1</v>
      </c>
      <c r="D945" s="4" t="s">
        <v>2912</v>
      </c>
    </row>
    <row r="946" spans="1:4" ht="67.5">
      <c r="A946" s="4" t="s">
        <v>2913</v>
      </c>
      <c r="B946" s="5" t="s">
        <v>2914</v>
      </c>
      <c r="C946" s="4" t="s">
        <v>1</v>
      </c>
      <c r="D946" s="4" t="s">
        <v>2915</v>
      </c>
    </row>
    <row r="947" spans="1:4" ht="67.5">
      <c r="A947" s="4" t="s">
        <v>2916</v>
      </c>
      <c r="B947" s="5" t="s">
        <v>2917</v>
      </c>
      <c r="C947" s="4" t="s">
        <v>1</v>
      </c>
      <c r="D947" s="4" t="s">
        <v>29</v>
      </c>
    </row>
    <row r="948" spans="1:4" ht="67.5">
      <c r="A948" s="4" t="s">
        <v>2918</v>
      </c>
      <c r="B948" s="5" t="s">
        <v>2919</v>
      </c>
      <c r="C948" s="4" t="s">
        <v>1</v>
      </c>
      <c r="D948" s="4" t="s">
        <v>161</v>
      </c>
    </row>
    <row r="949" spans="1:4" ht="67.5">
      <c r="A949" s="4" t="s">
        <v>2920</v>
      </c>
      <c r="B949" s="5" t="s">
        <v>2921</v>
      </c>
      <c r="C949" s="4" t="s">
        <v>1</v>
      </c>
      <c r="D949" s="4" t="s">
        <v>2922</v>
      </c>
    </row>
    <row r="950" spans="1:4" ht="67.5">
      <c r="A950" s="4" t="s">
        <v>2923</v>
      </c>
      <c r="B950" s="5" t="s">
        <v>2924</v>
      </c>
      <c r="C950" s="4" t="s">
        <v>1</v>
      </c>
      <c r="D950" s="4" t="s">
        <v>2925</v>
      </c>
    </row>
    <row r="951" spans="1:4" ht="67.5">
      <c r="A951" s="4" t="s">
        <v>2926</v>
      </c>
      <c r="B951" s="5" t="s">
        <v>2927</v>
      </c>
      <c r="C951" s="4" t="s">
        <v>1</v>
      </c>
      <c r="D951" s="4" t="s">
        <v>893</v>
      </c>
    </row>
    <row r="952" spans="1:4" ht="45">
      <c r="A952" s="4" t="s">
        <v>2928</v>
      </c>
      <c r="B952" s="5" t="s">
        <v>2929</v>
      </c>
      <c r="C952" s="4" t="s">
        <v>1</v>
      </c>
      <c r="D952" s="4" t="s">
        <v>2367</v>
      </c>
    </row>
    <row r="953" spans="1:4" ht="45">
      <c r="A953" s="4" t="s">
        <v>2930</v>
      </c>
      <c r="B953" s="5" t="s">
        <v>2931</v>
      </c>
      <c r="C953" s="4" t="s">
        <v>1</v>
      </c>
      <c r="D953" s="4" t="s">
        <v>256</v>
      </c>
    </row>
    <row r="954" spans="1:4" ht="45">
      <c r="A954" s="4" t="s">
        <v>2932</v>
      </c>
      <c r="B954" s="5" t="s">
        <v>2933</v>
      </c>
      <c r="C954" s="4" t="s">
        <v>1</v>
      </c>
      <c r="D954" s="4" t="s">
        <v>31</v>
      </c>
    </row>
    <row r="955" spans="1:4" ht="45">
      <c r="A955" s="4" t="s">
        <v>2934</v>
      </c>
      <c r="B955" s="5" t="s">
        <v>2935</v>
      </c>
      <c r="C955" s="4" t="s">
        <v>1</v>
      </c>
      <c r="D955" s="4" t="s">
        <v>2936</v>
      </c>
    </row>
    <row r="956" spans="1:4" ht="56.25">
      <c r="A956" s="4" t="s">
        <v>2937</v>
      </c>
      <c r="B956" s="5" t="s">
        <v>2938</v>
      </c>
      <c r="C956" s="4" t="s">
        <v>1</v>
      </c>
      <c r="D956" s="4" t="s">
        <v>1378</v>
      </c>
    </row>
    <row r="957" spans="1:4" ht="56.25">
      <c r="A957" s="4" t="s">
        <v>2939</v>
      </c>
      <c r="B957" s="5" t="s">
        <v>2940</v>
      </c>
      <c r="C957" s="4" t="s">
        <v>1</v>
      </c>
      <c r="D957" s="4" t="s">
        <v>21</v>
      </c>
    </row>
    <row r="958" spans="1:4" ht="56.25">
      <c r="A958" s="4" t="s">
        <v>2941</v>
      </c>
      <c r="B958" s="5" t="s">
        <v>2942</v>
      </c>
      <c r="C958" s="4" t="s">
        <v>1</v>
      </c>
      <c r="D958" s="4" t="s">
        <v>265</v>
      </c>
    </row>
    <row r="959" spans="1:4" ht="56.25">
      <c r="A959" s="4" t="s">
        <v>2943</v>
      </c>
      <c r="B959" s="5" t="s">
        <v>2944</v>
      </c>
      <c r="C959" s="4" t="s">
        <v>1</v>
      </c>
      <c r="D959" s="4" t="s">
        <v>2945</v>
      </c>
    </row>
    <row r="960" spans="1:4" ht="22.5">
      <c r="A960" s="4" t="s">
        <v>2946</v>
      </c>
      <c r="B960" s="5" t="s">
        <v>2947</v>
      </c>
      <c r="C960" s="4" t="s">
        <v>13</v>
      </c>
      <c r="D960" s="4" t="s">
        <v>2948</v>
      </c>
    </row>
    <row r="961" spans="1:4" ht="22.5">
      <c r="A961" s="4" t="s">
        <v>2949</v>
      </c>
      <c r="B961" s="5" t="s">
        <v>2950</v>
      </c>
      <c r="C961" s="4" t="s">
        <v>13</v>
      </c>
      <c r="D961" s="4" t="s">
        <v>2951</v>
      </c>
    </row>
    <row r="962" spans="1:4" ht="22.5">
      <c r="A962" s="4" t="s">
        <v>2952</v>
      </c>
      <c r="B962" s="5" t="s">
        <v>2953</v>
      </c>
      <c r="C962" s="4" t="s">
        <v>13</v>
      </c>
      <c r="D962" s="4" t="s">
        <v>2954</v>
      </c>
    </row>
    <row r="963" spans="1:4" ht="22.5">
      <c r="A963" s="4" t="s">
        <v>2955</v>
      </c>
      <c r="B963" s="5" t="s">
        <v>2956</v>
      </c>
      <c r="C963" s="4" t="s">
        <v>13</v>
      </c>
      <c r="D963" s="4" t="s">
        <v>2957</v>
      </c>
    </row>
    <row r="964" spans="1:4" ht="22.5">
      <c r="A964" s="4" t="s">
        <v>2958</v>
      </c>
      <c r="B964" s="5" t="s">
        <v>2959</v>
      </c>
      <c r="C964" s="4" t="s">
        <v>13</v>
      </c>
      <c r="D964" s="4" t="s">
        <v>2960</v>
      </c>
    </row>
    <row r="965" spans="1:4" ht="22.5">
      <c r="A965" s="4" t="s">
        <v>2961</v>
      </c>
      <c r="B965" s="5" t="s">
        <v>2962</v>
      </c>
      <c r="C965" s="4" t="s">
        <v>13</v>
      </c>
      <c r="D965" s="4" t="s">
        <v>2963</v>
      </c>
    </row>
    <row r="966" spans="1:4" ht="22.5">
      <c r="A966" s="4" t="s">
        <v>2964</v>
      </c>
      <c r="B966" s="5" t="s">
        <v>2965</v>
      </c>
      <c r="C966" s="4" t="s">
        <v>13</v>
      </c>
      <c r="D966" s="4" t="s">
        <v>2966</v>
      </c>
    </row>
    <row r="967" spans="1:4" ht="22.5">
      <c r="A967" s="4" t="s">
        <v>2967</v>
      </c>
      <c r="B967" s="5" t="s">
        <v>2968</v>
      </c>
      <c r="C967" s="4" t="s">
        <v>13</v>
      </c>
      <c r="D967" s="4" t="s">
        <v>2969</v>
      </c>
    </row>
    <row r="968" spans="1:4" ht="22.5">
      <c r="A968" s="4" t="s">
        <v>2970</v>
      </c>
      <c r="B968" s="5" t="s">
        <v>2971</v>
      </c>
      <c r="C968" s="4" t="s">
        <v>13</v>
      </c>
      <c r="D968" s="4" t="s">
        <v>2972</v>
      </c>
    </row>
    <row r="969" spans="1:4" ht="22.5">
      <c r="A969" s="4" t="s">
        <v>2973</v>
      </c>
      <c r="B969" s="5" t="s">
        <v>2974</v>
      </c>
      <c r="C969" s="4" t="s">
        <v>13</v>
      </c>
      <c r="D969" s="4" t="s">
        <v>2975</v>
      </c>
    </row>
    <row r="970" spans="1:4" ht="33.75">
      <c r="A970" s="4" t="s">
        <v>2976</v>
      </c>
      <c r="B970" s="5" t="s">
        <v>2977</v>
      </c>
      <c r="C970" s="4" t="s">
        <v>13</v>
      </c>
      <c r="D970" s="4" t="s">
        <v>2978</v>
      </c>
    </row>
    <row r="971" spans="1:4" ht="22.5">
      <c r="A971" s="4" t="s">
        <v>2979</v>
      </c>
      <c r="B971" s="5" t="s">
        <v>2980</v>
      </c>
      <c r="C971" s="4" t="s">
        <v>13</v>
      </c>
      <c r="D971" s="4" t="s">
        <v>2981</v>
      </c>
    </row>
    <row r="972" spans="1:4" ht="22.5">
      <c r="A972" s="4" t="s">
        <v>2982</v>
      </c>
      <c r="B972" s="5" t="s">
        <v>2983</v>
      </c>
      <c r="C972" s="4" t="s">
        <v>13</v>
      </c>
      <c r="D972" s="4" t="s">
        <v>2984</v>
      </c>
    </row>
    <row r="973" spans="1:4" ht="22.5">
      <c r="A973" s="4" t="s">
        <v>2985</v>
      </c>
      <c r="B973" s="5" t="s">
        <v>2986</v>
      </c>
      <c r="C973" s="4" t="s">
        <v>13</v>
      </c>
      <c r="D973" s="4" t="s">
        <v>2987</v>
      </c>
    </row>
    <row r="974" spans="1:4" ht="22.5">
      <c r="A974" s="4" t="s">
        <v>2988</v>
      </c>
      <c r="B974" s="5" t="s">
        <v>2989</v>
      </c>
      <c r="C974" s="4" t="s">
        <v>13</v>
      </c>
      <c r="D974" s="4" t="s">
        <v>2990</v>
      </c>
    </row>
    <row r="975" spans="1:4" ht="22.5">
      <c r="A975" s="4" t="s">
        <v>2991</v>
      </c>
      <c r="B975" s="5" t="s">
        <v>2992</v>
      </c>
      <c r="C975" s="4" t="s">
        <v>13</v>
      </c>
      <c r="D975" s="4" t="s">
        <v>2993</v>
      </c>
    </row>
    <row r="976" spans="1:4" ht="22.5">
      <c r="A976" s="4" t="s">
        <v>2994</v>
      </c>
      <c r="B976" s="5" t="s">
        <v>2995</v>
      </c>
      <c r="C976" s="4" t="s">
        <v>13</v>
      </c>
      <c r="D976" s="4" t="s">
        <v>37</v>
      </c>
    </row>
    <row r="977" spans="1:4" ht="22.5">
      <c r="A977" s="4" t="s">
        <v>2996</v>
      </c>
      <c r="B977" s="5" t="s">
        <v>2997</v>
      </c>
      <c r="C977" s="4" t="s">
        <v>13</v>
      </c>
      <c r="D977" s="4" t="s">
        <v>1144</v>
      </c>
    </row>
    <row r="978" spans="1:4" ht="22.5">
      <c r="A978" s="4" t="s">
        <v>2998</v>
      </c>
      <c r="B978" s="5" t="s">
        <v>2999</v>
      </c>
      <c r="C978" s="4" t="s">
        <v>13</v>
      </c>
      <c r="D978" s="4" t="s">
        <v>3000</v>
      </c>
    </row>
    <row r="979" spans="1:4" ht="56.25">
      <c r="A979" s="4" t="s">
        <v>3001</v>
      </c>
      <c r="B979" s="5" t="s">
        <v>3002</v>
      </c>
      <c r="C979" s="4" t="s">
        <v>13</v>
      </c>
      <c r="D979" s="4" t="s">
        <v>1013</v>
      </c>
    </row>
    <row r="980" spans="1:4" ht="56.25">
      <c r="A980" s="4" t="s">
        <v>3003</v>
      </c>
      <c r="B980" s="5" t="s">
        <v>3004</v>
      </c>
      <c r="C980" s="4" t="s">
        <v>13</v>
      </c>
      <c r="D980" s="4" t="s">
        <v>1111</v>
      </c>
    </row>
    <row r="981" spans="1:4" ht="56.25">
      <c r="A981" s="4" t="s">
        <v>3005</v>
      </c>
      <c r="B981" s="5" t="s">
        <v>3006</v>
      </c>
      <c r="C981" s="4" t="s">
        <v>13</v>
      </c>
      <c r="D981" s="4" t="s">
        <v>3007</v>
      </c>
    </row>
    <row r="982" spans="1:4" ht="56.25">
      <c r="A982" s="4" t="s">
        <v>3008</v>
      </c>
      <c r="B982" s="5" t="s">
        <v>3009</v>
      </c>
      <c r="C982" s="4" t="s">
        <v>13</v>
      </c>
      <c r="D982" s="4" t="s">
        <v>1492</v>
      </c>
    </row>
    <row r="983" spans="1:4" ht="56.25">
      <c r="A983" s="4" t="s">
        <v>3010</v>
      </c>
      <c r="B983" s="5" t="s">
        <v>3011</v>
      </c>
      <c r="C983" s="4" t="s">
        <v>13</v>
      </c>
      <c r="D983" s="4" t="s">
        <v>4</v>
      </c>
    </row>
    <row r="984" spans="1:4" ht="56.25">
      <c r="A984" s="4" t="s">
        <v>3012</v>
      </c>
      <c r="B984" s="5" t="s">
        <v>3013</v>
      </c>
      <c r="C984" s="4" t="s">
        <v>13</v>
      </c>
      <c r="D984" s="4" t="s">
        <v>3014</v>
      </c>
    </row>
    <row r="985" spans="1:4" ht="56.25">
      <c r="A985" s="4" t="s">
        <v>3015</v>
      </c>
      <c r="B985" s="5" t="s">
        <v>3016</v>
      </c>
      <c r="C985" s="4" t="s">
        <v>13</v>
      </c>
      <c r="D985" s="4" t="s">
        <v>1108</v>
      </c>
    </row>
    <row r="986" spans="1:4" ht="56.25">
      <c r="A986" s="4" t="s">
        <v>3017</v>
      </c>
      <c r="B986" s="5" t="s">
        <v>3018</v>
      </c>
      <c r="C986" s="4" t="s">
        <v>13</v>
      </c>
      <c r="D986" s="4" t="s">
        <v>3019</v>
      </c>
    </row>
    <row r="987" spans="1:4" ht="56.25">
      <c r="A987" s="4" t="s">
        <v>3020</v>
      </c>
      <c r="B987" s="5" t="s">
        <v>3021</v>
      </c>
      <c r="C987" s="4" t="s">
        <v>13</v>
      </c>
      <c r="D987" s="4" t="s">
        <v>222</v>
      </c>
    </row>
    <row r="988" spans="1:4" ht="56.25">
      <c r="A988" s="4" t="s">
        <v>3022</v>
      </c>
      <c r="B988" s="5" t="s">
        <v>3023</v>
      </c>
      <c r="C988" s="4" t="s">
        <v>13</v>
      </c>
      <c r="D988" s="4" t="s">
        <v>2676</v>
      </c>
    </row>
    <row r="989" spans="1:4" ht="56.25">
      <c r="A989" s="4" t="s">
        <v>3024</v>
      </c>
      <c r="B989" s="5" t="s">
        <v>3025</v>
      </c>
      <c r="C989" s="4" t="s">
        <v>13</v>
      </c>
      <c r="D989" s="4" t="s">
        <v>3026</v>
      </c>
    </row>
    <row r="990" spans="1:4" ht="56.25">
      <c r="A990" s="4" t="s">
        <v>3027</v>
      </c>
      <c r="B990" s="5" t="s">
        <v>3028</v>
      </c>
      <c r="C990" s="4" t="s">
        <v>13</v>
      </c>
      <c r="D990" s="4" t="s">
        <v>149</v>
      </c>
    </row>
    <row r="991" spans="1:4" ht="56.25">
      <c r="A991" s="4" t="s">
        <v>3029</v>
      </c>
      <c r="B991" s="5" t="s">
        <v>3030</v>
      </c>
      <c r="C991" s="4" t="s">
        <v>13</v>
      </c>
      <c r="D991" s="4" t="s">
        <v>178</v>
      </c>
    </row>
    <row r="992" spans="1:4" ht="45">
      <c r="A992" s="4" t="s">
        <v>3031</v>
      </c>
      <c r="B992" s="5" t="s">
        <v>3032</v>
      </c>
      <c r="C992" s="4" t="s">
        <v>13</v>
      </c>
      <c r="D992" s="4" t="s">
        <v>130</v>
      </c>
    </row>
    <row r="993" spans="1:4" ht="56.25">
      <c r="A993" s="4" t="s">
        <v>3033</v>
      </c>
      <c r="B993" s="5" t="s">
        <v>3034</v>
      </c>
      <c r="C993" s="4" t="s">
        <v>13</v>
      </c>
      <c r="D993" s="4" t="s">
        <v>22</v>
      </c>
    </row>
    <row r="994" spans="1:4" ht="56.25">
      <c r="A994" s="4" t="s">
        <v>3035</v>
      </c>
      <c r="B994" s="5" t="s">
        <v>3036</v>
      </c>
      <c r="C994" s="4" t="s">
        <v>13</v>
      </c>
      <c r="D994" s="4" t="s">
        <v>1076</v>
      </c>
    </row>
    <row r="995" spans="1:4" ht="56.25">
      <c r="A995" s="4" t="s">
        <v>3037</v>
      </c>
      <c r="B995" s="5" t="s">
        <v>3038</v>
      </c>
      <c r="C995" s="4" t="s">
        <v>13</v>
      </c>
      <c r="D995" s="4" t="s">
        <v>228</v>
      </c>
    </row>
    <row r="996" spans="1:4" ht="45">
      <c r="A996" s="4" t="s">
        <v>3039</v>
      </c>
      <c r="B996" s="5" t="s">
        <v>3040</v>
      </c>
      <c r="C996" s="4" t="s">
        <v>13</v>
      </c>
      <c r="D996" s="4" t="s">
        <v>3041</v>
      </c>
    </row>
    <row r="997" spans="1:4" ht="67.5">
      <c r="A997" s="4" t="s">
        <v>3042</v>
      </c>
      <c r="B997" s="5" t="s">
        <v>3043</v>
      </c>
      <c r="C997" s="4" t="s">
        <v>13</v>
      </c>
      <c r="D997" s="4" t="s">
        <v>3044</v>
      </c>
    </row>
    <row r="998" spans="1:4" ht="56.25">
      <c r="A998" s="4" t="s">
        <v>3045</v>
      </c>
      <c r="B998" s="5" t="s">
        <v>3046</v>
      </c>
      <c r="C998" s="4" t="s">
        <v>13</v>
      </c>
      <c r="D998" s="4" t="s">
        <v>3047</v>
      </c>
    </row>
    <row r="999" spans="1:4" ht="45">
      <c r="A999" s="4" t="s">
        <v>3048</v>
      </c>
      <c r="B999" s="5" t="s">
        <v>3049</v>
      </c>
      <c r="C999" s="4" t="s">
        <v>13</v>
      </c>
      <c r="D999" s="4" t="s">
        <v>3050</v>
      </c>
    </row>
    <row r="1000" spans="1:4" ht="56.25">
      <c r="A1000" s="4" t="s">
        <v>3051</v>
      </c>
      <c r="B1000" s="5" t="s">
        <v>3052</v>
      </c>
      <c r="C1000" s="4" t="s">
        <v>13</v>
      </c>
      <c r="D1000" s="4" t="s">
        <v>308</v>
      </c>
    </row>
    <row r="1001" spans="1:4" ht="56.25">
      <c r="A1001" s="4" t="s">
        <v>3053</v>
      </c>
      <c r="B1001" s="5" t="s">
        <v>3054</v>
      </c>
      <c r="C1001" s="4" t="s">
        <v>13</v>
      </c>
      <c r="D1001" s="4" t="s">
        <v>3055</v>
      </c>
    </row>
    <row r="1002" spans="1:4" ht="56.25">
      <c r="A1002" s="4" t="s">
        <v>3056</v>
      </c>
      <c r="B1002" s="5" t="s">
        <v>3057</v>
      </c>
      <c r="C1002" s="4" t="s">
        <v>13</v>
      </c>
      <c r="D1002" s="4" t="s">
        <v>1334</v>
      </c>
    </row>
    <row r="1003" spans="1:4" ht="45">
      <c r="A1003" s="4" t="s">
        <v>3058</v>
      </c>
      <c r="B1003" s="5" t="s">
        <v>3059</v>
      </c>
      <c r="C1003" s="4" t="s">
        <v>13</v>
      </c>
      <c r="D1003" s="4" t="s">
        <v>3060</v>
      </c>
    </row>
    <row r="1004" spans="1:4" ht="67.5">
      <c r="A1004" s="4" t="s">
        <v>3061</v>
      </c>
      <c r="B1004" s="5" t="s">
        <v>3062</v>
      </c>
      <c r="C1004" s="4" t="s">
        <v>13</v>
      </c>
      <c r="D1004" s="4" t="s">
        <v>1286</v>
      </c>
    </row>
    <row r="1005" spans="1:4" ht="56.25">
      <c r="A1005" s="4" t="s">
        <v>3063</v>
      </c>
      <c r="B1005" s="5" t="s">
        <v>3064</v>
      </c>
      <c r="C1005" s="4" t="s">
        <v>13</v>
      </c>
      <c r="D1005" s="4" t="s">
        <v>1089</v>
      </c>
    </row>
    <row r="1006" spans="1:4" ht="56.25">
      <c r="A1006" s="4" t="s">
        <v>3065</v>
      </c>
      <c r="B1006" s="5" t="s">
        <v>3066</v>
      </c>
      <c r="C1006" s="4" t="s">
        <v>13</v>
      </c>
      <c r="D1006" s="4" t="s">
        <v>2948</v>
      </c>
    </row>
    <row r="1007" spans="1:4" ht="45">
      <c r="A1007" s="4" t="s">
        <v>3067</v>
      </c>
      <c r="B1007" s="5" t="s">
        <v>3068</v>
      </c>
      <c r="C1007" s="4" t="s">
        <v>13</v>
      </c>
      <c r="D1007" s="4" t="s">
        <v>3069</v>
      </c>
    </row>
    <row r="1008" spans="1:4" ht="56.25">
      <c r="A1008" s="4" t="s">
        <v>3070</v>
      </c>
      <c r="B1008" s="5" t="s">
        <v>3071</v>
      </c>
      <c r="C1008" s="4" t="s">
        <v>13</v>
      </c>
      <c r="D1008" s="4" t="s">
        <v>3072</v>
      </c>
    </row>
    <row r="1009" spans="1:4" ht="56.25">
      <c r="A1009" s="4" t="s">
        <v>3073</v>
      </c>
      <c r="B1009" s="5" t="s">
        <v>3074</v>
      </c>
      <c r="C1009" s="4" t="s">
        <v>13</v>
      </c>
      <c r="D1009" s="4" t="s">
        <v>3075</v>
      </c>
    </row>
    <row r="1010" spans="1:4" ht="56.25">
      <c r="A1010" s="4" t="s">
        <v>3076</v>
      </c>
      <c r="B1010" s="5" t="s">
        <v>3077</v>
      </c>
      <c r="C1010" s="4" t="s">
        <v>13</v>
      </c>
      <c r="D1010" s="4" t="s">
        <v>1307</v>
      </c>
    </row>
    <row r="1011" spans="1:4" ht="45">
      <c r="A1011" s="4" t="s">
        <v>3078</v>
      </c>
      <c r="B1011" s="5" t="s">
        <v>3079</v>
      </c>
      <c r="C1011" s="4" t="s">
        <v>13</v>
      </c>
      <c r="D1011" s="4" t="s">
        <v>3080</v>
      </c>
    </row>
    <row r="1012" spans="1:4" ht="67.5">
      <c r="A1012" s="4" t="s">
        <v>3081</v>
      </c>
      <c r="B1012" s="5" t="s">
        <v>3082</v>
      </c>
      <c r="C1012" s="4" t="s">
        <v>13</v>
      </c>
      <c r="D1012" s="4" t="s">
        <v>1492</v>
      </c>
    </row>
    <row r="1013" spans="1:4" ht="56.25">
      <c r="A1013" s="4" t="s">
        <v>3083</v>
      </c>
      <c r="B1013" s="5" t="s">
        <v>3084</v>
      </c>
      <c r="C1013" s="4" t="s">
        <v>13</v>
      </c>
      <c r="D1013" s="4" t="s">
        <v>3085</v>
      </c>
    </row>
    <row r="1014" spans="1:4" ht="45">
      <c r="A1014" s="4" t="s">
        <v>3086</v>
      </c>
      <c r="B1014" s="5" t="s">
        <v>3087</v>
      </c>
      <c r="C1014" s="4" t="s">
        <v>13</v>
      </c>
      <c r="D1014" s="4" t="s">
        <v>108</v>
      </c>
    </row>
    <row r="1015" spans="1:4" ht="56.25">
      <c r="A1015" s="4" t="s">
        <v>3088</v>
      </c>
      <c r="B1015" s="5" t="s">
        <v>3089</v>
      </c>
      <c r="C1015" s="4" t="s">
        <v>13</v>
      </c>
      <c r="D1015" s="4" t="s">
        <v>3090</v>
      </c>
    </row>
    <row r="1016" spans="1:4" ht="45">
      <c r="A1016" s="4" t="s">
        <v>3091</v>
      </c>
      <c r="B1016" s="5" t="s">
        <v>3092</v>
      </c>
      <c r="C1016" s="4" t="s">
        <v>13</v>
      </c>
      <c r="D1016" s="4" t="s">
        <v>3093</v>
      </c>
    </row>
    <row r="1017" spans="1:4" ht="56.25">
      <c r="A1017" s="4" t="s">
        <v>3094</v>
      </c>
      <c r="B1017" s="5" t="s">
        <v>3095</v>
      </c>
      <c r="C1017" s="4" t="s">
        <v>13</v>
      </c>
      <c r="D1017" s="4" t="s">
        <v>909</v>
      </c>
    </row>
    <row r="1018" spans="1:4" ht="56.25">
      <c r="A1018" s="4" t="s">
        <v>3096</v>
      </c>
      <c r="B1018" s="5" t="s">
        <v>3097</v>
      </c>
      <c r="C1018" s="4" t="s">
        <v>13</v>
      </c>
      <c r="D1018" s="4" t="s">
        <v>3098</v>
      </c>
    </row>
    <row r="1019" spans="1:4" ht="45">
      <c r="A1019" s="4" t="s">
        <v>3099</v>
      </c>
      <c r="B1019" s="5" t="s">
        <v>3100</v>
      </c>
      <c r="C1019" s="4" t="s">
        <v>13</v>
      </c>
      <c r="D1019" s="4" t="s">
        <v>3101</v>
      </c>
    </row>
    <row r="1020" spans="1:4" ht="56.25">
      <c r="A1020" s="4" t="s">
        <v>3102</v>
      </c>
      <c r="B1020" s="5" t="s">
        <v>3103</v>
      </c>
      <c r="C1020" s="4" t="s">
        <v>13</v>
      </c>
      <c r="D1020" s="4" t="s">
        <v>289</v>
      </c>
    </row>
    <row r="1021" spans="1:4" ht="56.25">
      <c r="A1021" s="4" t="s">
        <v>3104</v>
      </c>
      <c r="B1021" s="5" t="s">
        <v>3105</v>
      </c>
      <c r="C1021" s="4" t="s">
        <v>13</v>
      </c>
      <c r="D1021" s="4" t="s">
        <v>3106</v>
      </c>
    </row>
    <row r="1022" spans="1:4" ht="56.25">
      <c r="A1022" s="4" t="s">
        <v>3107</v>
      </c>
      <c r="B1022" s="5" t="s">
        <v>3108</v>
      </c>
      <c r="C1022" s="4" t="s">
        <v>13</v>
      </c>
      <c r="D1022" s="4" t="s">
        <v>3109</v>
      </c>
    </row>
    <row r="1023" spans="1:4" ht="56.25">
      <c r="A1023" s="4" t="s">
        <v>3110</v>
      </c>
      <c r="B1023" s="5" t="s">
        <v>3111</v>
      </c>
      <c r="C1023" s="4" t="s">
        <v>13</v>
      </c>
      <c r="D1023" s="4" t="s">
        <v>1092</v>
      </c>
    </row>
    <row r="1024" spans="1:4" ht="56.25">
      <c r="A1024" s="4" t="s">
        <v>3112</v>
      </c>
      <c r="B1024" s="5" t="s">
        <v>3113</v>
      </c>
      <c r="C1024" s="4" t="s">
        <v>13</v>
      </c>
      <c r="D1024" s="4" t="s">
        <v>3114</v>
      </c>
    </row>
    <row r="1025" spans="1:4" ht="56.25">
      <c r="A1025" s="4" t="s">
        <v>3115</v>
      </c>
      <c r="B1025" s="5" t="s">
        <v>3116</v>
      </c>
      <c r="C1025" s="4" t="s">
        <v>13</v>
      </c>
      <c r="D1025" s="4" t="s">
        <v>157</v>
      </c>
    </row>
    <row r="1026" spans="1:4" ht="56.25">
      <c r="A1026" s="4" t="s">
        <v>3117</v>
      </c>
      <c r="B1026" s="5" t="s">
        <v>3118</v>
      </c>
      <c r="C1026" s="4" t="s">
        <v>13</v>
      </c>
      <c r="D1026" s="4" t="s">
        <v>3119</v>
      </c>
    </row>
    <row r="1027" spans="1:4" ht="56.25">
      <c r="A1027" s="4" t="s">
        <v>3120</v>
      </c>
      <c r="B1027" s="5" t="s">
        <v>3121</v>
      </c>
      <c r="C1027" s="4" t="s">
        <v>13</v>
      </c>
      <c r="D1027" s="4" t="s">
        <v>3122</v>
      </c>
    </row>
    <row r="1028" spans="1:4" ht="56.25">
      <c r="A1028" s="4" t="s">
        <v>3123</v>
      </c>
      <c r="B1028" s="5" t="s">
        <v>3124</v>
      </c>
      <c r="C1028" s="4" t="s">
        <v>13</v>
      </c>
      <c r="D1028" s="4" t="s">
        <v>179</v>
      </c>
    </row>
    <row r="1029" spans="1:4" ht="56.25">
      <c r="A1029" s="4" t="s">
        <v>3125</v>
      </c>
      <c r="B1029" s="5" t="s">
        <v>3126</v>
      </c>
      <c r="C1029" s="4" t="s">
        <v>13</v>
      </c>
      <c r="D1029" s="4" t="s">
        <v>1390</v>
      </c>
    </row>
    <row r="1030" spans="1:4" ht="56.25">
      <c r="A1030" s="4" t="s">
        <v>3127</v>
      </c>
      <c r="B1030" s="5" t="s">
        <v>3128</v>
      </c>
      <c r="C1030" s="4" t="s">
        <v>13</v>
      </c>
      <c r="D1030" s="4" t="s">
        <v>3129</v>
      </c>
    </row>
    <row r="1031" spans="1:4" ht="56.25">
      <c r="A1031" s="4" t="s">
        <v>3130</v>
      </c>
      <c r="B1031" s="5" t="s">
        <v>3131</v>
      </c>
      <c r="C1031" s="4" t="s">
        <v>13</v>
      </c>
      <c r="D1031" s="4" t="s">
        <v>3132</v>
      </c>
    </row>
    <row r="1032" spans="1:4" ht="56.25">
      <c r="A1032" s="4" t="s">
        <v>3133</v>
      </c>
      <c r="B1032" s="5" t="s">
        <v>3134</v>
      </c>
      <c r="C1032" s="4" t="s">
        <v>13</v>
      </c>
      <c r="D1032" s="4" t="s">
        <v>3135</v>
      </c>
    </row>
    <row r="1033" spans="1:4" ht="56.25">
      <c r="A1033" s="4" t="s">
        <v>3136</v>
      </c>
      <c r="B1033" s="5" t="s">
        <v>3137</v>
      </c>
      <c r="C1033" s="4" t="s">
        <v>13</v>
      </c>
      <c r="D1033" s="4" t="s">
        <v>3138</v>
      </c>
    </row>
    <row r="1034" spans="1:4" ht="56.25">
      <c r="A1034" s="4" t="s">
        <v>3139</v>
      </c>
      <c r="B1034" s="5" t="s">
        <v>3140</v>
      </c>
      <c r="C1034" s="4" t="s">
        <v>13</v>
      </c>
      <c r="D1034" s="4" t="s">
        <v>312</v>
      </c>
    </row>
    <row r="1035" spans="1:4" ht="56.25">
      <c r="A1035" s="4" t="s">
        <v>3141</v>
      </c>
      <c r="B1035" s="5" t="s">
        <v>3142</v>
      </c>
      <c r="C1035" s="4" t="s">
        <v>13</v>
      </c>
      <c r="D1035" s="4" t="s">
        <v>3143</v>
      </c>
    </row>
    <row r="1036" spans="1:4" ht="56.25">
      <c r="A1036" s="4" t="s">
        <v>3144</v>
      </c>
      <c r="B1036" s="5" t="s">
        <v>3145</v>
      </c>
      <c r="C1036" s="4" t="s">
        <v>13</v>
      </c>
      <c r="D1036" s="4" t="s">
        <v>297</v>
      </c>
    </row>
    <row r="1037" spans="1:4" ht="56.25">
      <c r="A1037" s="4" t="s">
        <v>3146</v>
      </c>
      <c r="B1037" s="5" t="s">
        <v>3147</v>
      </c>
      <c r="C1037" s="4" t="s">
        <v>13</v>
      </c>
      <c r="D1037" s="4" t="s">
        <v>3148</v>
      </c>
    </row>
    <row r="1038" spans="1:4" ht="67.5">
      <c r="A1038" s="4" t="s">
        <v>3149</v>
      </c>
      <c r="B1038" s="5" t="s">
        <v>3150</v>
      </c>
      <c r="C1038" s="4" t="s">
        <v>13</v>
      </c>
      <c r="D1038" s="4" t="s">
        <v>236</v>
      </c>
    </row>
    <row r="1039" spans="1:4" ht="56.25">
      <c r="A1039" s="4" t="s">
        <v>3151</v>
      </c>
      <c r="B1039" s="5" t="s">
        <v>3152</v>
      </c>
      <c r="C1039" s="4" t="s">
        <v>13</v>
      </c>
      <c r="D1039" s="4" t="s">
        <v>2859</v>
      </c>
    </row>
    <row r="1040" spans="1:4" ht="78.75">
      <c r="A1040" s="4" t="s">
        <v>3153</v>
      </c>
      <c r="B1040" s="5" t="s">
        <v>3154</v>
      </c>
      <c r="C1040" s="4" t="s">
        <v>13</v>
      </c>
      <c r="D1040" s="4" t="s">
        <v>128</v>
      </c>
    </row>
    <row r="1041" spans="1:4" ht="56.25">
      <c r="A1041" s="4" t="s">
        <v>3155</v>
      </c>
      <c r="B1041" s="5" t="s">
        <v>3156</v>
      </c>
      <c r="C1041" s="4" t="s">
        <v>13</v>
      </c>
      <c r="D1041" s="4" t="s">
        <v>263</v>
      </c>
    </row>
    <row r="1042" spans="1:4" ht="56.25">
      <c r="A1042" s="4" t="s">
        <v>3157</v>
      </c>
      <c r="B1042" s="5" t="s">
        <v>3158</v>
      </c>
      <c r="C1042" s="4" t="s">
        <v>13</v>
      </c>
      <c r="D1042" s="4" t="s">
        <v>3159</v>
      </c>
    </row>
    <row r="1043" spans="1:4" ht="56.25">
      <c r="A1043" s="4" t="s">
        <v>3160</v>
      </c>
      <c r="B1043" s="5" t="s">
        <v>3161</v>
      </c>
      <c r="C1043" s="4" t="s">
        <v>13</v>
      </c>
      <c r="D1043" s="4" t="s">
        <v>3162</v>
      </c>
    </row>
    <row r="1044" spans="1:4" ht="56.25">
      <c r="A1044" s="4" t="s">
        <v>3163</v>
      </c>
      <c r="B1044" s="5" t="s">
        <v>3164</v>
      </c>
      <c r="C1044" s="4" t="s">
        <v>13</v>
      </c>
      <c r="D1044" s="4" t="s">
        <v>1070</v>
      </c>
    </row>
    <row r="1045" spans="1:4" ht="67.5">
      <c r="A1045" s="4" t="s">
        <v>3165</v>
      </c>
      <c r="B1045" s="5" t="s">
        <v>3166</v>
      </c>
      <c r="C1045" s="4" t="s">
        <v>13</v>
      </c>
      <c r="D1045" s="4" t="s">
        <v>3007</v>
      </c>
    </row>
    <row r="1046" spans="1:4" ht="56.25">
      <c r="A1046" s="4" t="s">
        <v>3167</v>
      </c>
      <c r="B1046" s="5" t="s">
        <v>3168</v>
      </c>
      <c r="C1046" s="4" t="s">
        <v>13</v>
      </c>
      <c r="D1046" s="4" t="s">
        <v>1382</v>
      </c>
    </row>
    <row r="1047" spans="1:4" ht="78.75">
      <c r="A1047" s="4" t="s">
        <v>3169</v>
      </c>
      <c r="B1047" s="5" t="s">
        <v>3170</v>
      </c>
      <c r="C1047" s="4" t="s">
        <v>13</v>
      </c>
      <c r="D1047" s="4" t="s">
        <v>3171</v>
      </c>
    </row>
    <row r="1048" spans="1:4" ht="56.25">
      <c r="A1048" s="4" t="s">
        <v>3172</v>
      </c>
      <c r="B1048" s="5" t="s">
        <v>3173</v>
      </c>
      <c r="C1048" s="4" t="s">
        <v>13</v>
      </c>
      <c r="D1048" s="4" t="s">
        <v>1039</v>
      </c>
    </row>
    <row r="1049" spans="1:4" ht="56.25">
      <c r="A1049" s="4" t="s">
        <v>3174</v>
      </c>
      <c r="B1049" s="5" t="s">
        <v>3175</v>
      </c>
      <c r="C1049" s="4" t="s">
        <v>13</v>
      </c>
      <c r="D1049" s="4" t="s">
        <v>150</v>
      </c>
    </row>
    <row r="1050" spans="1:4" ht="56.25">
      <c r="A1050" s="4" t="s">
        <v>3176</v>
      </c>
      <c r="B1050" s="5" t="s">
        <v>3177</v>
      </c>
      <c r="C1050" s="4" t="s">
        <v>13</v>
      </c>
      <c r="D1050" s="4" t="s">
        <v>3178</v>
      </c>
    </row>
    <row r="1051" spans="1:4" ht="56.25">
      <c r="A1051" s="4" t="s">
        <v>3179</v>
      </c>
      <c r="B1051" s="5" t="s">
        <v>3180</v>
      </c>
      <c r="C1051" s="4" t="s">
        <v>13</v>
      </c>
      <c r="D1051" s="4" t="s">
        <v>3181</v>
      </c>
    </row>
    <row r="1052" spans="1:4" ht="56.25">
      <c r="A1052" s="4" t="s">
        <v>3182</v>
      </c>
      <c r="B1052" s="5" t="s">
        <v>3183</v>
      </c>
      <c r="C1052" s="4" t="s">
        <v>13</v>
      </c>
      <c r="D1052" s="4" t="s">
        <v>3047</v>
      </c>
    </row>
    <row r="1053" spans="1:4" ht="56.25">
      <c r="A1053" s="4" t="s">
        <v>3184</v>
      </c>
      <c r="B1053" s="5" t="s">
        <v>3185</v>
      </c>
      <c r="C1053" s="4" t="s">
        <v>13</v>
      </c>
      <c r="D1053" s="4" t="s">
        <v>3186</v>
      </c>
    </row>
    <row r="1054" spans="1:4" ht="67.5">
      <c r="A1054" s="4" t="s">
        <v>3187</v>
      </c>
      <c r="B1054" s="5" t="s">
        <v>3188</v>
      </c>
      <c r="C1054" s="4" t="s">
        <v>13</v>
      </c>
      <c r="D1054" s="4" t="s">
        <v>3189</v>
      </c>
    </row>
    <row r="1055" spans="1:4" ht="56.25">
      <c r="A1055" s="4" t="s">
        <v>3190</v>
      </c>
      <c r="B1055" s="5" t="s">
        <v>3191</v>
      </c>
      <c r="C1055" s="4" t="s">
        <v>13</v>
      </c>
      <c r="D1055" s="4" t="s">
        <v>3192</v>
      </c>
    </row>
    <row r="1056" spans="1:4" ht="56.25">
      <c r="A1056" s="4" t="s">
        <v>3193</v>
      </c>
      <c r="B1056" s="5" t="s">
        <v>3194</v>
      </c>
      <c r="C1056" s="4" t="s">
        <v>13</v>
      </c>
      <c r="D1056" s="4" t="s">
        <v>3195</v>
      </c>
    </row>
    <row r="1057" spans="1:4" ht="67.5">
      <c r="A1057" s="4" t="s">
        <v>3196</v>
      </c>
      <c r="B1057" s="5" t="s">
        <v>3197</v>
      </c>
      <c r="C1057" s="4" t="s">
        <v>13</v>
      </c>
      <c r="D1057" s="4" t="s">
        <v>19</v>
      </c>
    </row>
    <row r="1058" spans="1:4" ht="56.25">
      <c r="A1058" s="4" t="s">
        <v>3198</v>
      </c>
      <c r="B1058" s="5" t="s">
        <v>3199</v>
      </c>
      <c r="C1058" s="4" t="s">
        <v>13</v>
      </c>
      <c r="D1058" s="4" t="s">
        <v>3200</v>
      </c>
    </row>
    <row r="1059" spans="1:4" ht="67.5">
      <c r="A1059" s="4" t="s">
        <v>3201</v>
      </c>
      <c r="B1059" s="5" t="s">
        <v>3202</v>
      </c>
      <c r="C1059" s="4" t="s">
        <v>13</v>
      </c>
      <c r="D1059" s="4" t="s">
        <v>3203</v>
      </c>
    </row>
    <row r="1060" spans="1:4" ht="56.25">
      <c r="A1060" s="4" t="s">
        <v>3204</v>
      </c>
      <c r="B1060" s="5" t="s">
        <v>3205</v>
      </c>
      <c r="C1060" s="4" t="s">
        <v>13</v>
      </c>
      <c r="D1060" s="4" t="s">
        <v>3206</v>
      </c>
    </row>
    <row r="1061" spans="1:4" ht="56.25">
      <c r="A1061" s="4" t="s">
        <v>3207</v>
      </c>
      <c r="B1061" s="5" t="s">
        <v>3208</v>
      </c>
      <c r="C1061" s="4" t="s">
        <v>13</v>
      </c>
      <c r="D1061" s="4" t="s">
        <v>3209</v>
      </c>
    </row>
    <row r="1062" spans="1:4" ht="67.5">
      <c r="A1062" s="4" t="s">
        <v>3210</v>
      </c>
      <c r="B1062" s="5" t="s">
        <v>3211</v>
      </c>
      <c r="C1062" s="4" t="s">
        <v>13</v>
      </c>
      <c r="D1062" s="4" t="s">
        <v>3212</v>
      </c>
    </row>
    <row r="1063" spans="1:4" ht="56.25">
      <c r="A1063" s="4" t="s">
        <v>3213</v>
      </c>
      <c r="B1063" s="5" t="s">
        <v>3214</v>
      </c>
      <c r="C1063" s="4" t="s">
        <v>13</v>
      </c>
      <c r="D1063" s="4" t="s">
        <v>3215</v>
      </c>
    </row>
    <row r="1064" spans="1:4" ht="45">
      <c r="A1064" s="4" t="s">
        <v>3216</v>
      </c>
      <c r="B1064" s="5" t="s">
        <v>3217</v>
      </c>
      <c r="C1064" s="4" t="s">
        <v>13</v>
      </c>
      <c r="D1064" s="4" t="s">
        <v>3218</v>
      </c>
    </row>
    <row r="1065" spans="1:4" ht="45">
      <c r="A1065" s="4" t="s">
        <v>3219</v>
      </c>
      <c r="B1065" s="5" t="s">
        <v>3220</v>
      </c>
      <c r="C1065" s="4" t="s">
        <v>13</v>
      </c>
      <c r="D1065" s="4" t="s">
        <v>3109</v>
      </c>
    </row>
    <row r="1066" spans="1:4" ht="45">
      <c r="A1066" s="4" t="s">
        <v>3221</v>
      </c>
      <c r="B1066" s="5" t="s">
        <v>3222</v>
      </c>
      <c r="C1066" s="4" t="s">
        <v>13</v>
      </c>
      <c r="D1066" s="4" t="s">
        <v>3223</v>
      </c>
    </row>
    <row r="1067" spans="1:4" ht="45">
      <c r="A1067" s="4" t="s">
        <v>3224</v>
      </c>
      <c r="B1067" s="5" t="s">
        <v>3225</v>
      </c>
      <c r="C1067" s="4" t="s">
        <v>13</v>
      </c>
      <c r="D1067" s="4" t="s">
        <v>3226</v>
      </c>
    </row>
    <row r="1068" spans="1:4" ht="45">
      <c r="A1068" s="4" t="s">
        <v>3227</v>
      </c>
      <c r="B1068" s="5" t="s">
        <v>3228</v>
      </c>
      <c r="C1068" s="4" t="s">
        <v>13</v>
      </c>
      <c r="D1068" s="4" t="s">
        <v>3050</v>
      </c>
    </row>
    <row r="1069" spans="1:4" ht="45">
      <c r="A1069" s="4" t="s">
        <v>3229</v>
      </c>
      <c r="B1069" s="5" t="s">
        <v>3230</v>
      </c>
      <c r="C1069" s="4" t="s">
        <v>13</v>
      </c>
      <c r="D1069" s="4" t="s">
        <v>186</v>
      </c>
    </row>
    <row r="1070" spans="1:4" ht="45">
      <c r="A1070" s="4" t="s">
        <v>3231</v>
      </c>
      <c r="B1070" s="5" t="s">
        <v>3232</v>
      </c>
      <c r="C1070" s="4" t="s">
        <v>13</v>
      </c>
      <c r="D1070" s="4" t="s">
        <v>209</v>
      </c>
    </row>
    <row r="1071" spans="1:4" ht="45">
      <c r="A1071" s="4" t="s">
        <v>3233</v>
      </c>
      <c r="B1071" s="5" t="s">
        <v>3234</v>
      </c>
      <c r="C1071" s="4" t="s">
        <v>13</v>
      </c>
      <c r="D1071" s="4" t="s">
        <v>214</v>
      </c>
    </row>
    <row r="1072" spans="1:4" ht="45">
      <c r="A1072" s="4" t="s">
        <v>3235</v>
      </c>
      <c r="B1072" s="5" t="s">
        <v>3236</v>
      </c>
      <c r="C1072" s="4" t="s">
        <v>13</v>
      </c>
      <c r="D1072" s="4" t="s">
        <v>3237</v>
      </c>
    </row>
    <row r="1073" spans="1:4" ht="45">
      <c r="A1073" s="4" t="s">
        <v>3238</v>
      </c>
      <c r="B1073" s="5" t="s">
        <v>3239</v>
      </c>
      <c r="C1073" s="4" t="s">
        <v>13</v>
      </c>
      <c r="D1073" s="4" t="s">
        <v>1747</v>
      </c>
    </row>
    <row r="1074" spans="1:4" ht="45">
      <c r="A1074" s="4" t="s">
        <v>3240</v>
      </c>
      <c r="B1074" s="5" t="s">
        <v>3241</v>
      </c>
      <c r="C1074" s="4" t="s">
        <v>13</v>
      </c>
      <c r="D1074" s="4" t="s">
        <v>2059</v>
      </c>
    </row>
    <row r="1075" spans="1:4" ht="45">
      <c r="A1075" s="4" t="s">
        <v>3242</v>
      </c>
      <c r="B1075" s="5" t="s">
        <v>3243</v>
      </c>
      <c r="C1075" s="4" t="s">
        <v>13</v>
      </c>
      <c r="D1075" s="4" t="s">
        <v>2951</v>
      </c>
    </row>
    <row r="1076" spans="1:4" ht="45">
      <c r="A1076" s="4" t="s">
        <v>3244</v>
      </c>
      <c r="B1076" s="5" t="s">
        <v>3245</v>
      </c>
      <c r="C1076" s="4" t="s">
        <v>13</v>
      </c>
      <c r="D1076" s="4" t="s">
        <v>3246</v>
      </c>
    </row>
    <row r="1077" spans="1:4" ht="45">
      <c r="A1077" s="4" t="s">
        <v>3247</v>
      </c>
      <c r="B1077" s="5" t="s">
        <v>3248</v>
      </c>
      <c r="C1077" s="4" t="s">
        <v>13</v>
      </c>
      <c r="D1077" s="4" t="s">
        <v>3060</v>
      </c>
    </row>
    <row r="1078" spans="1:4" ht="45">
      <c r="A1078" s="4" t="s">
        <v>3249</v>
      </c>
      <c r="B1078" s="5" t="s">
        <v>3250</v>
      </c>
      <c r="C1078" s="4" t="s">
        <v>13</v>
      </c>
      <c r="D1078" s="4" t="s">
        <v>1583</v>
      </c>
    </row>
    <row r="1079" spans="1:4" ht="45">
      <c r="A1079" s="4" t="s">
        <v>3251</v>
      </c>
      <c r="B1079" s="5" t="s">
        <v>3252</v>
      </c>
      <c r="C1079" s="4" t="s">
        <v>13</v>
      </c>
      <c r="D1079" s="4" t="s">
        <v>3253</v>
      </c>
    </row>
    <row r="1080" spans="1:4" ht="45">
      <c r="A1080" s="4" t="s">
        <v>3254</v>
      </c>
      <c r="B1080" s="5" t="s">
        <v>3255</v>
      </c>
      <c r="C1080" s="4" t="s">
        <v>13</v>
      </c>
      <c r="D1080" s="4" t="s">
        <v>3256</v>
      </c>
    </row>
    <row r="1081" spans="1:4" ht="45">
      <c r="A1081" s="4" t="s">
        <v>3257</v>
      </c>
      <c r="B1081" s="5" t="s">
        <v>3258</v>
      </c>
      <c r="C1081" s="4" t="s">
        <v>13</v>
      </c>
      <c r="D1081" s="4" t="s">
        <v>3259</v>
      </c>
    </row>
    <row r="1082" spans="1:4" ht="45">
      <c r="A1082" s="4" t="s">
        <v>3260</v>
      </c>
      <c r="B1082" s="5" t="s">
        <v>3261</v>
      </c>
      <c r="C1082" s="4" t="s">
        <v>13</v>
      </c>
      <c r="D1082" s="4" t="s">
        <v>1592</v>
      </c>
    </row>
    <row r="1083" spans="1:4" ht="45">
      <c r="A1083" s="4" t="s">
        <v>3262</v>
      </c>
      <c r="B1083" s="5" t="s">
        <v>3263</v>
      </c>
      <c r="C1083" s="4" t="s">
        <v>13</v>
      </c>
      <c r="D1083" s="4" t="s">
        <v>121</v>
      </c>
    </row>
    <row r="1084" spans="1:4" ht="45">
      <c r="A1084" s="4" t="s">
        <v>3264</v>
      </c>
      <c r="B1084" s="5" t="s">
        <v>3265</v>
      </c>
      <c r="C1084" s="4" t="s">
        <v>13</v>
      </c>
      <c r="D1084" s="4" t="s">
        <v>899</v>
      </c>
    </row>
    <row r="1085" spans="1:4" ht="56.25">
      <c r="A1085" s="4" t="s">
        <v>3266</v>
      </c>
      <c r="B1085" s="5" t="s">
        <v>3267</v>
      </c>
      <c r="C1085" s="4" t="s">
        <v>13</v>
      </c>
      <c r="D1085" s="4" t="s">
        <v>3129</v>
      </c>
    </row>
    <row r="1086" spans="1:4" ht="45">
      <c r="A1086" s="4" t="s">
        <v>3268</v>
      </c>
      <c r="B1086" s="5" t="s">
        <v>3269</v>
      </c>
      <c r="C1086" s="4" t="s">
        <v>13</v>
      </c>
      <c r="D1086" s="4" t="s">
        <v>3270</v>
      </c>
    </row>
    <row r="1087" spans="1:4" ht="56.25">
      <c r="A1087" s="4" t="s">
        <v>3271</v>
      </c>
      <c r="B1087" s="5" t="s">
        <v>3272</v>
      </c>
      <c r="C1087" s="4" t="s">
        <v>13</v>
      </c>
      <c r="D1087" s="4" t="s">
        <v>202</v>
      </c>
    </row>
    <row r="1088" spans="1:4" ht="45">
      <c r="A1088" s="4" t="s">
        <v>3273</v>
      </c>
      <c r="B1088" s="5" t="s">
        <v>3274</v>
      </c>
      <c r="C1088" s="4" t="s">
        <v>13</v>
      </c>
      <c r="D1088" s="4" t="s">
        <v>3275</v>
      </c>
    </row>
    <row r="1089" spans="1:4" ht="56.25">
      <c r="A1089" s="4" t="s">
        <v>3276</v>
      </c>
      <c r="B1089" s="5" t="s">
        <v>3277</v>
      </c>
      <c r="C1089" s="4" t="s">
        <v>13</v>
      </c>
      <c r="D1089" s="4" t="s">
        <v>1377</v>
      </c>
    </row>
    <row r="1090" spans="1:4" ht="45">
      <c r="A1090" s="4" t="s">
        <v>3278</v>
      </c>
      <c r="B1090" s="5" t="s">
        <v>3279</v>
      </c>
      <c r="C1090" s="4" t="s">
        <v>13</v>
      </c>
      <c r="D1090" s="4" t="s">
        <v>1783</v>
      </c>
    </row>
    <row r="1091" spans="1:4" ht="56.25">
      <c r="A1091" s="4" t="s">
        <v>3280</v>
      </c>
      <c r="B1091" s="5" t="s">
        <v>3281</v>
      </c>
      <c r="C1091" s="4" t="s">
        <v>13</v>
      </c>
      <c r="D1091" s="4" t="s">
        <v>3282</v>
      </c>
    </row>
    <row r="1092" spans="1:4" ht="45">
      <c r="A1092" s="4" t="s">
        <v>3283</v>
      </c>
      <c r="B1092" s="5" t="s">
        <v>3284</v>
      </c>
      <c r="C1092" s="4" t="s">
        <v>13</v>
      </c>
      <c r="D1092" s="4" t="s">
        <v>3285</v>
      </c>
    </row>
    <row r="1093" spans="1:4" ht="56.25">
      <c r="A1093" s="4" t="s">
        <v>3286</v>
      </c>
      <c r="B1093" s="5" t="s">
        <v>3287</v>
      </c>
      <c r="C1093" s="4" t="s">
        <v>13</v>
      </c>
      <c r="D1093" s="4" t="s">
        <v>3288</v>
      </c>
    </row>
    <row r="1094" spans="1:4" ht="45">
      <c r="A1094" s="4" t="s">
        <v>3289</v>
      </c>
      <c r="B1094" s="5" t="s">
        <v>3290</v>
      </c>
      <c r="C1094" s="4" t="s">
        <v>13</v>
      </c>
      <c r="D1094" s="4" t="s">
        <v>3291</v>
      </c>
    </row>
    <row r="1095" spans="1:4" ht="56.25">
      <c r="A1095" s="4" t="s">
        <v>3292</v>
      </c>
      <c r="B1095" s="5" t="s">
        <v>3293</v>
      </c>
      <c r="C1095" s="4" t="s">
        <v>13</v>
      </c>
      <c r="D1095" s="4" t="s">
        <v>3294</v>
      </c>
    </row>
    <row r="1096" spans="1:4" ht="45">
      <c r="A1096" s="4" t="s">
        <v>3295</v>
      </c>
      <c r="B1096" s="5" t="s">
        <v>3296</v>
      </c>
      <c r="C1096" s="4" t="s">
        <v>13</v>
      </c>
      <c r="D1096" s="4" t="s">
        <v>3297</v>
      </c>
    </row>
    <row r="1097" spans="1:4" ht="56.25">
      <c r="A1097" s="4" t="s">
        <v>3298</v>
      </c>
      <c r="B1097" s="5" t="s">
        <v>3299</v>
      </c>
      <c r="C1097" s="4" t="s">
        <v>13</v>
      </c>
      <c r="D1097" s="4" t="s">
        <v>3300</v>
      </c>
    </row>
    <row r="1098" spans="1:4" ht="45">
      <c r="A1098" s="4" t="s">
        <v>3301</v>
      </c>
      <c r="B1098" s="5" t="s">
        <v>3302</v>
      </c>
      <c r="C1098" s="4" t="s">
        <v>13</v>
      </c>
      <c r="D1098" s="4" t="s">
        <v>3303</v>
      </c>
    </row>
    <row r="1099" spans="1:4" ht="45">
      <c r="A1099" s="4" t="s">
        <v>3304</v>
      </c>
      <c r="B1099" s="5" t="s">
        <v>3305</v>
      </c>
      <c r="C1099" s="4" t="s">
        <v>13</v>
      </c>
      <c r="D1099" s="4" t="s">
        <v>243</v>
      </c>
    </row>
    <row r="1100" spans="1:4" ht="56.25">
      <c r="A1100" s="4" t="s">
        <v>3306</v>
      </c>
      <c r="B1100" s="5" t="s">
        <v>3307</v>
      </c>
      <c r="C1100" s="4" t="s">
        <v>13</v>
      </c>
      <c r="D1100" s="4" t="s">
        <v>3308</v>
      </c>
    </row>
    <row r="1101" spans="1:4" ht="45">
      <c r="A1101" s="4" t="s">
        <v>3309</v>
      </c>
      <c r="B1101" s="5" t="s">
        <v>3310</v>
      </c>
      <c r="C1101" s="4" t="s">
        <v>13</v>
      </c>
      <c r="D1101" s="4" t="s">
        <v>3311</v>
      </c>
    </row>
    <row r="1102" spans="1:4" ht="56.25">
      <c r="A1102" s="4" t="s">
        <v>3312</v>
      </c>
      <c r="B1102" s="5" t="s">
        <v>3313</v>
      </c>
      <c r="C1102" s="4" t="s">
        <v>13</v>
      </c>
      <c r="D1102" s="4" t="s">
        <v>3314</v>
      </c>
    </row>
    <row r="1103" spans="1:4" ht="45">
      <c r="A1103" s="4" t="s">
        <v>3315</v>
      </c>
      <c r="B1103" s="5" t="s">
        <v>3316</v>
      </c>
      <c r="C1103" s="4" t="s">
        <v>13</v>
      </c>
      <c r="D1103" s="4" t="s">
        <v>3317</v>
      </c>
    </row>
    <row r="1104" spans="1:4" ht="67.5">
      <c r="A1104" s="4" t="s">
        <v>3318</v>
      </c>
      <c r="B1104" s="5" t="s">
        <v>3319</v>
      </c>
      <c r="C1104" s="4" t="s">
        <v>13</v>
      </c>
      <c r="D1104" s="4" t="s">
        <v>3314</v>
      </c>
    </row>
    <row r="1105" spans="1:4" ht="56.25">
      <c r="A1105" s="4" t="s">
        <v>3320</v>
      </c>
      <c r="B1105" s="5" t="s">
        <v>3321</v>
      </c>
      <c r="C1105" s="4" t="s">
        <v>13</v>
      </c>
      <c r="D1105" s="4" t="s">
        <v>244</v>
      </c>
    </row>
    <row r="1106" spans="1:4" ht="56.25">
      <c r="A1106" s="4" t="s">
        <v>3322</v>
      </c>
      <c r="B1106" s="5" t="s">
        <v>3323</v>
      </c>
      <c r="C1106" s="4" t="s">
        <v>13</v>
      </c>
      <c r="D1106" s="4" t="s">
        <v>3324</v>
      </c>
    </row>
    <row r="1107" spans="1:4" ht="45">
      <c r="A1107" s="4" t="s">
        <v>3325</v>
      </c>
      <c r="B1107" s="5" t="s">
        <v>3326</v>
      </c>
      <c r="C1107" s="4" t="s">
        <v>13</v>
      </c>
      <c r="D1107" s="4" t="s">
        <v>219</v>
      </c>
    </row>
    <row r="1108" spans="1:4" ht="67.5">
      <c r="A1108" s="4" t="s">
        <v>3327</v>
      </c>
      <c r="B1108" s="5" t="s">
        <v>3328</v>
      </c>
      <c r="C1108" s="4" t="s">
        <v>13</v>
      </c>
      <c r="D1108" s="4" t="s">
        <v>215</v>
      </c>
    </row>
    <row r="1109" spans="1:4" ht="45">
      <c r="A1109" s="4" t="s">
        <v>3329</v>
      </c>
      <c r="B1109" s="5" t="s">
        <v>3330</v>
      </c>
      <c r="C1109" s="4" t="s">
        <v>13</v>
      </c>
      <c r="D1109" s="4" t="s">
        <v>3331</v>
      </c>
    </row>
    <row r="1110" spans="1:4" ht="45">
      <c r="A1110" s="4" t="s">
        <v>3332</v>
      </c>
      <c r="B1110" s="5" t="s">
        <v>3333</v>
      </c>
      <c r="C1110" s="4" t="s">
        <v>13</v>
      </c>
      <c r="D1110" s="4" t="s">
        <v>3334</v>
      </c>
    </row>
    <row r="1111" spans="1:4" ht="45">
      <c r="A1111" s="4" t="s">
        <v>3335</v>
      </c>
      <c r="B1111" s="5" t="s">
        <v>3336</v>
      </c>
      <c r="C1111" s="4" t="s">
        <v>13</v>
      </c>
      <c r="D1111" s="4" t="s">
        <v>3337</v>
      </c>
    </row>
    <row r="1112" spans="1:4" ht="56.25">
      <c r="A1112" s="4" t="s">
        <v>3338</v>
      </c>
      <c r="B1112" s="5" t="s">
        <v>3339</v>
      </c>
      <c r="C1112" s="4" t="s">
        <v>13</v>
      </c>
      <c r="D1112" s="4" t="s">
        <v>16</v>
      </c>
    </row>
    <row r="1113" spans="1:4" ht="45">
      <c r="A1113" s="4" t="s">
        <v>3340</v>
      </c>
      <c r="B1113" s="5" t="s">
        <v>3341</v>
      </c>
      <c r="C1113" s="4" t="s">
        <v>13</v>
      </c>
      <c r="D1113" s="4" t="s">
        <v>3019</v>
      </c>
    </row>
    <row r="1114" spans="1:4" ht="56.25">
      <c r="A1114" s="4" t="s">
        <v>3342</v>
      </c>
      <c r="B1114" s="5" t="s">
        <v>3343</v>
      </c>
      <c r="C1114" s="4" t="s">
        <v>13</v>
      </c>
      <c r="D1114" s="4" t="s">
        <v>3344</v>
      </c>
    </row>
    <row r="1115" spans="1:4" ht="45">
      <c r="A1115" s="4" t="s">
        <v>3345</v>
      </c>
      <c r="B1115" s="5" t="s">
        <v>3346</v>
      </c>
      <c r="C1115" s="4" t="s">
        <v>13</v>
      </c>
      <c r="D1115" s="4" t="s">
        <v>2862</v>
      </c>
    </row>
    <row r="1116" spans="1:4" ht="56.25">
      <c r="A1116" s="4" t="s">
        <v>3347</v>
      </c>
      <c r="B1116" s="5" t="s">
        <v>3348</v>
      </c>
      <c r="C1116" s="4" t="s">
        <v>13</v>
      </c>
      <c r="D1116" s="4" t="s">
        <v>3349</v>
      </c>
    </row>
    <row r="1117" spans="1:4" ht="56.25">
      <c r="A1117" s="4" t="s">
        <v>3350</v>
      </c>
      <c r="B1117" s="5" t="s">
        <v>3351</v>
      </c>
      <c r="C1117" s="4" t="s">
        <v>13</v>
      </c>
      <c r="D1117" s="4" t="s">
        <v>1047</v>
      </c>
    </row>
    <row r="1118" spans="1:4" ht="45">
      <c r="A1118" s="4" t="s">
        <v>3352</v>
      </c>
      <c r="B1118" s="5" t="s">
        <v>3353</v>
      </c>
      <c r="C1118" s="4" t="s">
        <v>13</v>
      </c>
      <c r="D1118" s="4" t="s">
        <v>3354</v>
      </c>
    </row>
    <row r="1119" spans="1:4" ht="56.25">
      <c r="A1119" s="4" t="s">
        <v>3355</v>
      </c>
      <c r="B1119" s="5" t="s">
        <v>3356</v>
      </c>
      <c r="C1119" s="4" t="s">
        <v>13</v>
      </c>
      <c r="D1119" s="4" t="s">
        <v>3357</v>
      </c>
    </row>
    <row r="1120" spans="1:4" ht="45">
      <c r="A1120" s="4" t="s">
        <v>3358</v>
      </c>
      <c r="B1120" s="5" t="s">
        <v>3359</v>
      </c>
      <c r="C1120" s="4" t="s">
        <v>13</v>
      </c>
      <c r="D1120" s="4" t="s">
        <v>1437</v>
      </c>
    </row>
    <row r="1121" spans="1:4" ht="67.5">
      <c r="A1121" s="4" t="s">
        <v>3360</v>
      </c>
      <c r="B1121" s="5" t="s">
        <v>3361</v>
      </c>
      <c r="C1121" s="4" t="s">
        <v>13</v>
      </c>
      <c r="D1121" s="4" t="s">
        <v>220</v>
      </c>
    </row>
    <row r="1122" spans="1:4" ht="56.25">
      <c r="A1122" s="4" t="s">
        <v>3362</v>
      </c>
      <c r="B1122" s="5" t="s">
        <v>3363</v>
      </c>
      <c r="C1122" s="4" t="s">
        <v>13</v>
      </c>
      <c r="D1122" s="4" t="s">
        <v>310</v>
      </c>
    </row>
    <row r="1123" spans="1:4" ht="45">
      <c r="A1123" s="4" t="s">
        <v>3364</v>
      </c>
      <c r="B1123" s="5" t="s">
        <v>3365</v>
      </c>
      <c r="C1123" s="4" t="s">
        <v>13</v>
      </c>
      <c r="D1123" s="4" t="s">
        <v>3366</v>
      </c>
    </row>
    <row r="1124" spans="1:4" ht="56.25">
      <c r="A1124" s="4" t="s">
        <v>3367</v>
      </c>
      <c r="B1124" s="5" t="s">
        <v>3368</v>
      </c>
      <c r="C1124" s="4" t="s">
        <v>13</v>
      </c>
      <c r="D1124" s="4" t="s">
        <v>3369</v>
      </c>
    </row>
    <row r="1125" spans="1:4" ht="56.25">
      <c r="A1125" s="4" t="s">
        <v>3370</v>
      </c>
      <c r="B1125" s="5" t="s">
        <v>3371</v>
      </c>
      <c r="C1125" s="4" t="s">
        <v>13</v>
      </c>
      <c r="D1125" s="4" t="s">
        <v>246</v>
      </c>
    </row>
    <row r="1126" spans="1:4" ht="45">
      <c r="A1126" s="4" t="s">
        <v>3372</v>
      </c>
      <c r="B1126" s="5" t="s">
        <v>3373</v>
      </c>
      <c r="C1126" s="4" t="s">
        <v>13</v>
      </c>
      <c r="D1126" s="4" t="s">
        <v>15</v>
      </c>
    </row>
    <row r="1127" spans="1:4" ht="56.25">
      <c r="A1127" s="4" t="s">
        <v>3374</v>
      </c>
      <c r="B1127" s="5" t="s">
        <v>3375</v>
      </c>
      <c r="C1127" s="4" t="s">
        <v>13</v>
      </c>
      <c r="D1127" s="4" t="s">
        <v>3376</v>
      </c>
    </row>
    <row r="1128" spans="1:4" ht="56.25">
      <c r="A1128" s="4" t="s">
        <v>3377</v>
      </c>
      <c r="B1128" s="5" t="s">
        <v>3378</v>
      </c>
      <c r="C1128" s="4" t="s">
        <v>13</v>
      </c>
      <c r="D1128" s="4" t="s">
        <v>3060</v>
      </c>
    </row>
    <row r="1129" spans="1:4" ht="45">
      <c r="A1129" s="4" t="s">
        <v>3379</v>
      </c>
      <c r="B1129" s="5" t="s">
        <v>3380</v>
      </c>
      <c r="C1129" s="4" t="s">
        <v>13</v>
      </c>
      <c r="D1129" s="4" t="s">
        <v>3381</v>
      </c>
    </row>
    <row r="1130" spans="1:4" ht="45">
      <c r="A1130" s="4" t="s">
        <v>3382</v>
      </c>
      <c r="B1130" s="5" t="s">
        <v>3383</v>
      </c>
      <c r="C1130" s="4" t="s">
        <v>13</v>
      </c>
      <c r="D1130" s="4" t="s">
        <v>3384</v>
      </c>
    </row>
    <row r="1131" spans="1:4" ht="45">
      <c r="A1131" s="4" t="s">
        <v>3385</v>
      </c>
      <c r="B1131" s="5" t="s">
        <v>3386</v>
      </c>
      <c r="C1131" s="4" t="s">
        <v>13</v>
      </c>
      <c r="D1131" s="4" t="s">
        <v>216</v>
      </c>
    </row>
    <row r="1132" spans="1:4" ht="56.25">
      <c r="A1132" s="4" t="s">
        <v>3387</v>
      </c>
      <c r="B1132" s="5" t="s">
        <v>3388</v>
      </c>
      <c r="C1132" s="4" t="s">
        <v>13</v>
      </c>
      <c r="D1132" s="4" t="s">
        <v>3389</v>
      </c>
    </row>
    <row r="1133" spans="1:4" ht="45">
      <c r="A1133" s="4" t="s">
        <v>3390</v>
      </c>
      <c r="B1133" s="5" t="s">
        <v>3391</v>
      </c>
      <c r="C1133" s="4" t="s">
        <v>13</v>
      </c>
      <c r="D1133" s="4" t="s">
        <v>3392</v>
      </c>
    </row>
    <row r="1134" spans="1:4" ht="56.25">
      <c r="A1134" s="4" t="s">
        <v>3393</v>
      </c>
      <c r="B1134" s="5" t="s">
        <v>3394</v>
      </c>
      <c r="C1134" s="4" t="s">
        <v>13</v>
      </c>
      <c r="D1134" s="4" t="s">
        <v>3395</v>
      </c>
    </row>
    <row r="1135" spans="1:4" ht="45">
      <c r="A1135" s="4" t="s">
        <v>3396</v>
      </c>
      <c r="B1135" s="5" t="s">
        <v>3397</v>
      </c>
      <c r="C1135" s="4" t="s">
        <v>13</v>
      </c>
      <c r="D1135" s="4" t="s">
        <v>3398</v>
      </c>
    </row>
    <row r="1136" spans="1:4" ht="56.25">
      <c r="A1136" s="4" t="s">
        <v>3399</v>
      </c>
      <c r="B1136" s="5" t="s">
        <v>3400</v>
      </c>
      <c r="C1136" s="4" t="s">
        <v>13</v>
      </c>
      <c r="D1136" s="4" t="s">
        <v>3401</v>
      </c>
    </row>
    <row r="1137" spans="1:4" ht="67.5">
      <c r="A1137" s="4" t="s">
        <v>3402</v>
      </c>
      <c r="B1137" s="5" t="s">
        <v>3403</v>
      </c>
      <c r="C1137" s="4" t="s">
        <v>13</v>
      </c>
      <c r="D1137" s="4" t="s">
        <v>3404</v>
      </c>
    </row>
    <row r="1138" spans="1:4" ht="45">
      <c r="A1138" s="4" t="s">
        <v>3405</v>
      </c>
      <c r="B1138" s="5" t="s">
        <v>3406</v>
      </c>
      <c r="C1138" s="4" t="s">
        <v>13</v>
      </c>
      <c r="D1138" s="4" t="s">
        <v>3407</v>
      </c>
    </row>
    <row r="1139" spans="1:4" ht="67.5">
      <c r="A1139" s="4" t="s">
        <v>3408</v>
      </c>
      <c r="B1139" s="5" t="s">
        <v>3409</v>
      </c>
      <c r="C1139" s="4" t="s">
        <v>13</v>
      </c>
      <c r="D1139" s="4" t="s">
        <v>3410</v>
      </c>
    </row>
    <row r="1140" spans="1:4" ht="45">
      <c r="A1140" s="4" t="s">
        <v>3411</v>
      </c>
      <c r="B1140" s="5" t="s">
        <v>3412</v>
      </c>
      <c r="C1140" s="4" t="s">
        <v>13</v>
      </c>
      <c r="D1140" s="4" t="s">
        <v>3413</v>
      </c>
    </row>
    <row r="1141" spans="1:4" ht="56.25">
      <c r="A1141" s="4" t="s">
        <v>3414</v>
      </c>
      <c r="B1141" s="5" t="s">
        <v>3415</v>
      </c>
      <c r="C1141" s="4" t="s">
        <v>13</v>
      </c>
      <c r="D1141" s="4" t="s">
        <v>3416</v>
      </c>
    </row>
    <row r="1142" spans="1:4" ht="45">
      <c r="A1142" s="4" t="s">
        <v>3417</v>
      </c>
      <c r="B1142" s="5" t="s">
        <v>3418</v>
      </c>
      <c r="C1142" s="4" t="s">
        <v>13</v>
      </c>
      <c r="D1142" s="4" t="s">
        <v>3419</v>
      </c>
    </row>
    <row r="1143" spans="1:4" ht="45">
      <c r="A1143" s="4" t="s">
        <v>3420</v>
      </c>
      <c r="B1143" s="5" t="s">
        <v>3421</v>
      </c>
      <c r="C1143" s="4" t="s">
        <v>13</v>
      </c>
      <c r="D1143" s="4" t="s">
        <v>3422</v>
      </c>
    </row>
    <row r="1144" spans="1:4" ht="45">
      <c r="A1144" s="4" t="s">
        <v>3423</v>
      </c>
      <c r="B1144" s="5" t="s">
        <v>3424</v>
      </c>
      <c r="C1144" s="4" t="s">
        <v>13</v>
      </c>
      <c r="D1144" s="4" t="s">
        <v>3425</v>
      </c>
    </row>
    <row r="1145" spans="1:4" ht="56.25">
      <c r="A1145" s="4" t="s">
        <v>3426</v>
      </c>
      <c r="B1145" s="5" t="s">
        <v>3427</v>
      </c>
      <c r="C1145" s="4" t="s">
        <v>13</v>
      </c>
      <c r="D1145" s="4" t="s">
        <v>3428</v>
      </c>
    </row>
    <row r="1146" spans="1:4" ht="56.25">
      <c r="A1146" s="4" t="s">
        <v>3429</v>
      </c>
      <c r="B1146" s="5" t="s">
        <v>3430</v>
      </c>
      <c r="C1146" s="4" t="s">
        <v>13</v>
      </c>
      <c r="D1146" s="4" t="s">
        <v>3431</v>
      </c>
    </row>
    <row r="1147" spans="1:4" ht="67.5">
      <c r="A1147" s="4" t="s">
        <v>3432</v>
      </c>
      <c r="B1147" s="5" t="s">
        <v>3433</v>
      </c>
      <c r="C1147" s="4" t="s">
        <v>13</v>
      </c>
      <c r="D1147" s="4" t="s">
        <v>3434</v>
      </c>
    </row>
    <row r="1148" spans="1:4" ht="56.25">
      <c r="A1148" s="4" t="s">
        <v>3435</v>
      </c>
      <c r="B1148" s="5" t="s">
        <v>3436</v>
      </c>
      <c r="C1148" s="4" t="s">
        <v>13</v>
      </c>
      <c r="D1148" s="4" t="s">
        <v>210</v>
      </c>
    </row>
    <row r="1149" spans="1:4" ht="56.25">
      <c r="A1149" s="4" t="s">
        <v>3437</v>
      </c>
      <c r="B1149" s="5" t="s">
        <v>3438</v>
      </c>
      <c r="C1149" s="4" t="s">
        <v>13</v>
      </c>
      <c r="D1149" s="4" t="s">
        <v>2651</v>
      </c>
    </row>
    <row r="1150" spans="1:4" ht="67.5">
      <c r="A1150" s="4" t="s">
        <v>3439</v>
      </c>
      <c r="B1150" s="5" t="s">
        <v>3440</v>
      </c>
      <c r="C1150" s="4" t="s">
        <v>13</v>
      </c>
      <c r="D1150" s="4" t="s">
        <v>2651</v>
      </c>
    </row>
    <row r="1151" spans="1:4" ht="67.5">
      <c r="A1151" s="4" t="s">
        <v>3441</v>
      </c>
      <c r="B1151" s="5" t="s">
        <v>3442</v>
      </c>
      <c r="C1151" s="4" t="s">
        <v>13</v>
      </c>
      <c r="D1151" s="4" t="s">
        <v>3443</v>
      </c>
    </row>
    <row r="1152" spans="1:4" ht="56.25">
      <c r="A1152" s="4" t="s">
        <v>3444</v>
      </c>
      <c r="B1152" s="5" t="s">
        <v>3445</v>
      </c>
      <c r="C1152" s="4" t="s">
        <v>13</v>
      </c>
      <c r="D1152" s="4" t="s">
        <v>3446</v>
      </c>
    </row>
    <row r="1153" spans="1:4" ht="56.25">
      <c r="A1153" s="4" t="s">
        <v>3447</v>
      </c>
      <c r="B1153" s="5" t="s">
        <v>3448</v>
      </c>
      <c r="C1153" s="4" t="s">
        <v>13</v>
      </c>
      <c r="D1153" s="4" t="s">
        <v>3449</v>
      </c>
    </row>
    <row r="1154" spans="1:4" ht="67.5">
      <c r="A1154" s="4" t="s">
        <v>3450</v>
      </c>
      <c r="B1154" s="5" t="s">
        <v>3451</v>
      </c>
      <c r="C1154" s="4" t="s">
        <v>13</v>
      </c>
      <c r="D1154" s="4" t="s">
        <v>3452</v>
      </c>
    </row>
    <row r="1155" spans="1:4" ht="45">
      <c r="A1155" s="4" t="s">
        <v>3453</v>
      </c>
      <c r="B1155" s="5" t="s">
        <v>3454</v>
      </c>
      <c r="C1155" s="4" t="s">
        <v>13</v>
      </c>
      <c r="D1155" s="4" t="s">
        <v>3455</v>
      </c>
    </row>
    <row r="1156" spans="1:4" ht="45">
      <c r="A1156" s="4" t="s">
        <v>3456</v>
      </c>
      <c r="B1156" s="5" t="s">
        <v>3457</v>
      </c>
      <c r="C1156" s="4" t="s">
        <v>13</v>
      </c>
      <c r="D1156" s="4" t="s">
        <v>1871</v>
      </c>
    </row>
    <row r="1157" spans="1:4" ht="67.5">
      <c r="A1157" s="4" t="s">
        <v>3458</v>
      </c>
      <c r="B1157" s="5" t="s">
        <v>3459</v>
      </c>
      <c r="C1157" s="4" t="s">
        <v>13</v>
      </c>
      <c r="D1157" s="4" t="s">
        <v>3460</v>
      </c>
    </row>
    <row r="1158" spans="1:4" ht="67.5">
      <c r="A1158" s="4" t="s">
        <v>3461</v>
      </c>
      <c r="B1158" s="5" t="s">
        <v>3462</v>
      </c>
      <c r="C1158" s="4" t="s">
        <v>13</v>
      </c>
      <c r="D1158" s="4" t="s">
        <v>1096</v>
      </c>
    </row>
    <row r="1159" spans="1:4" ht="45">
      <c r="A1159" s="4" t="s">
        <v>3463</v>
      </c>
      <c r="B1159" s="5" t="s">
        <v>3464</v>
      </c>
      <c r="C1159" s="4" t="s">
        <v>13</v>
      </c>
      <c r="D1159" s="4" t="s">
        <v>8</v>
      </c>
    </row>
    <row r="1160" spans="1:4" ht="45">
      <c r="A1160" s="4" t="s">
        <v>3465</v>
      </c>
      <c r="B1160" s="5" t="s">
        <v>3466</v>
      </c>
      <c r="C1160" s="4" t="s">
        <v>13</v>
      </c>
      <c r="D1160" s="4" t="s">
        <v>3467</v>
      </c>
    </row>
    <row r="1161" spans="1:4" ht="56.25">
      <c r="A1161" s="4" t="s">
        <v>3468</v>
      </c>
      <c r="B1161" s="5" t="s">
        <v>3469</v>
      </c>
      <c r="C1161" s="4" t="s">
        <v>13</v>
      </c>
      <c r="D1161" s="4" t="s">
        <v>3470</v>
      </c>
    </row>
    <row r="1162" spans="1:4" ht="56.25">
      <c r="A1162" s="4" t="s">
        <v>3471</v>
      </c>
      <c r="B1162" s="5" t="s">
        <v>3472</v>
      </c>
      <c r="C1162" s="4" t="s">
        <v>13</v>
      </c>
      <c r="D1162" s="4" t="s">
        <v>3473</v>
      </c>
    </row>
    <row r="1163" spans="1:4" ht="45">
      <c r="A1163" s="4" t="s">
        <v>3474</v>
      </c>
      <c r="B1163" s="5" t="s">
        <v>3475</v>
      </c>
      <c r="C1163" s="4" t="s">
        <v>13</v>
      </c>
      <c r="D1163" s="4" t="s">
        <v>3476</v>
      </c>
    </row>
    <row r="1164" spans="1:4" ht="45">
      <c r="A1164" s="4" t="s">
        <v>3477</v>
      </c>
      <c r="B1164" s="5" t="s">
        <v>3478</v>
      </c>
      <c r="C1164" s="4" t="s">
        <v>13</v>
      </c>
      <c r="D1164" s="4" t="s">
        <v>3479</v>
      </c>
    </row>
    <row r="1165" spans="1:4" ht="67.5">
      <c r="A1165" s="4" t="s">
        <v>3480</v>
      </c>
      <c r="B1165" s="5" t="s">
        <v>3481</v>
      </c>
      <c r="C1165" s="4" t="s">
        <v>13</v>
      </c>
      <c r="D1165" s="4" t="s">
        <v>3482</v>
      </c>
    </row>
    <row r="1166" spans="1:4" ht="45">
      <c r="A1166" s="4" t="s">
        <v>3483</v>
      </c>
      <c r="B1166" s="5" t="s">
        <v>3484</v>
      </c>
      <c r="C1166" s="4" t="s">
        <v>13</v>
      </c>
      <c r="D1166" s="4" t="s">
        <v>32</v>
      </c>
    </row>
    <row r="1167" spans="1:4" ht="45">
      <c r="A1167" s="4" t="s">
        <v>3485</v>
      </c>
      <c r="B1167" s="5" t="s">
        <v>3486</v>
      </c>
      <c r="C1167" s="4" t="s">
        <v>13</v>
      </c>
      <c r="D1167" s="4" t="s">
        <v>3487</v>
      </c>
    </row>
    <row r="1168" spans="1:4" ht="67.5">
      <c r="A1168" s="4" t="s">
        <v>3488</v>
      </c>
      <c r="B1168" s="5" t="s">
        <v>3489</v>
      </c>
      <c r="C1168" s="4" t="s">
        <v>13</v>
      </c>
      <c r="D1168" s="4" t="s">
        <v>3490</v>
      </c>
    </row>
    <row r="1169" spans="1:4" ht="45">
      <c r="A1169" s="4" t="s">
        <v>3491</v>
      </c>
      <c r="B1169" s="5" t="s">
        <v>3492</v>
      </c>
      <c r="C1169" s="4" t="s">
        <v>13</v>
      </c>
      <c r="D1169" s="4" t="s">
        <v>3493</v>
      </c>
    </row>
    <row r="1170" spans="1:4" ht="45">
      <c r="A1170" s="4" t="s">
        <v>3494</v>
      </c>
      <c r="B1170" s="5" t="s">
        <v>3495</v>
      </c>
      <c r="C1170" s="4" t="s">
        <v>13</v>
      </c>
      <c r="D1170" s="4" t="s">
        <v>3496</v>
      </c>
    </row>
    <row r="1171" spans="1:4" ht="67.5">
      <c r="A1171" s="4" t="s">
        <v>3497</v>
      </c>
      <c r="B1171" s="5" t="s">
        <v>3498</v>
      </c>
      <c r="C1171" s="4" t="s">
        <v>13</v>
      </c>
      <c r="D1171" s="4" t="s">
        <v>3499</v>
      </c>
    </row>
    <row r="1172" spans="1:4" ht="45">
      <c r="A1172" s="4" t="s">
        <v>3500</v>
      </c>
      <c r="B1172" s="5" t="s">
        <v>3501</v>
      </c>
      <c r="C1172" s="4" t="s">
        <v>13</v>
      </c>
      <c r="D1172" s="4" t="s">
        <v>3502</v>
      </c>
    </row>
    <row r="1173" spans="1:4" ht="56.25">
      <c r="A1173" s="4" t="s">
        <v>3503</v>
      </c>
      <c r="B1173" s="5" t="s">
        <v>3504</v>
      </c>
      <c r="C1173" s="4" t="s">
        <v>13</v>
      </c>
      <c r="D1173" s="4" t="s">
        <v>3505</v>
      </c>
    </row>
    <row r="1174" spans="1:4" ht="45">
      <c r="A1174" s="4" t="s">
        <v>3506</v>
      </c>
      <c r="B1174" s="5" t="s">
        <v>3507</v>
      </c>
      <c r="C1174" s="4" t="s">
        <v>13</v>
      </c>
      <c r="D1174" s="4" t="s">
        <v>3331</v>
      </c>
    </row>
    <row r="1175" spans="1:4" ht="45">
      <c r="A1175" s="4" t="s">
        <v>3508</v>
      </c>
      <c r="B1175" s="5" t="s">
        <v>3509</v>
      </c>
      <c r="C1175" s="4" t="s">
        <v>13</v>
      </c>
      <c r="D1175" s="4" t="s">
        <v>3510</v>
      </c>
    </row>
    <row r="1176" spans="1:4" ht="56.25">
      <c r="A1176" s="4" t="s">
        <v>3511</v>
      </c>
      <c r="B1176" s="5" t="s">
        <v>3512</v>
      </c>
      <c r="C1176" s="4" t="s">
        <v>13</v>
      </c>
      <c r="D1176" s="4" t="s">
        <v>3513</v>
      </c>
    </row>
    <row r="1177" spans="1:4" ht="45">
      <c r="A1177" s="4" t="s">
        <v>3514</v>
      </c>
      <c r="B1177" s="5" t="s">
        <v>3515</v>
      </c>
      <c r="C1177" s="4" t="s">
        <v>13</v>
      </c>
      <c r="D1177" s="4" t="s">
        <v>3516</v>
      </c>
    </row>
    <row r="1178" spans="1:4" ht="45">
      <c r="A1178" s="4" t="s">
        <v>3517</v>
      </c>
      <c r="B1178" s="5" t="s">
        <v>3518</v>
      </c>
      <c r="C1178" s="4" t="s">
        <v>13</v>
      </c>
      <c r="D1178" s="4" t="s">
        <v>1476</v>
      </c>
    </row>
    <row r="1179" spans="1:4" ht="45">
      <c r="A1179" s="4" t="s">
        <v>3519</v>
      </c>
      <c r="B1179" s="5" t="s">
        <v>3520</v>
      </c>
      <c r="C1179" s="4" t="s">
        <v>13</v>
      </c>
      <c r="D1179" s="4" t="s">
        <v>3521</v>
      </c>
    </row>
    <row r="1180" spans="1:4" ht="45">
      <c r="A1180" s="4" t="s">
        <v>3522</v>
      </c>
      <c r="B1180" s="5" t="s">
        <v>3523</v>
      </c>
      <c r="C1180" s="4" t="s">
        <v>13</v>
      </c>
      <c r="D1180" s="4" t="s">
        <v>3524</v>
      </c>
    </row>
    <row r="1181" spans="1:4" ht="45">
      <c r="A1181" s="4" t="s">
        <v>3525</v>
      </c>
      <c r="B1181" s="5" t="s">
        <v>3526</v>
      </c>
      <c r="C1181" s="4" t="s">
        <v>13</v>
      </c>
      <c r="D1181" s="4" t="s">
        <v>3072</v>
      </c>
    </row>
    <row r="1182" spans="1:4" ht="45">
      <c r="A1182" s="4" t="s">
        <v>3527</v>
      </c>
      <c r="B1182" s="5" t="s">
        <v>3528</v>
      </c>
      <c r="C1182" s="4" t="s">
        <v>13</v>
      </c>
      <c r="D1182" s="4" t="s">
        <v>3529</v>
      </c>
    </row>
    <row r="1183" spans="1:4" ht="45">
      <c r="A1183" s="4" t="s">
        <v>3530</v>
      </c>
      <c r="B1183" s="5" t="s">
        <v>3531</v>
      </c>
      <c r="C1183" s="4" t="s">
        <v>13</v>
      </c>
      <c r="D1183" s="4" t="s">
        <v>3532</v>
      </c>
    </row>
    <row r="1184" spans="1:4" ht="45">
      <c r="A1184" s="4" t="s">
        <v>3533</v>
      </c>
      <c r="B1184" s="5" t="s">
        <v>3534</v>
      </c>
      <c r="C1184" s="4" t="s">
        <v>13</v>
      </c>
      <c r="D1184" s="4" t="s">
        <v>3535</v>
      </c>
    </row>
    <row r="1185" spans="1:4" ht="45">
      <c r="A1185" s="4" t="s">
        <v>3536</v>
      </c>
      <c r="B1185" s="5" t="s">
        <v>3537</v>
      </c>
      <c r="C1185" s="4" t="s">
        <v>13</v>
      </c>
      <c r="D1185" s="4" t="s">
        <v>910</v>
      </c>
    </row>
    <row r="1186" spans="1:4" ht="45">
      <c r="A1186" s="4" t="s">
        <v>3538</v>
      </c>
      <c r="B1186" s="5" t="s">
        <v>3539</v>
      </c>
      <c r="C1186" s="4" t="s">
        <v>13</v>
      </c>
      <c r="D1186" s="4" t="s">
        <v>3540</v>
      </c>
    </row>
    <row r="1187" spans="1:4" ht="45">
      <c r="A1187" s="4" t="s">
        <v>3541</v>
      </c>
      <c r="B1187" s="5" t="s">
        <v>3542</v>
      </c>
      <c r="C1187" s="4" t="s">
        <v>13</v>
      </c>
      <c r="D1187" s="4" t="s">
        <v>3543</v>
      </c>
    </row>
    <row r="1188" spans="1:4" ht="56.25">
      <c r="A1188" s="4" t="s">
        <v>3544</v>
      </c>
      <c r="B1188" s="5" t="s">
        <v>3545</v>
      </c>
      <c r="C1188" s="4" t="s">
        <v>13</v>
      </c>
      <c r="D1188" s="4" t="s">
        <v>3425</v>
      </c>
    </row>
    <row r="1189" spans="1:4" ht="56.25">
      <c r="A1189" s="4" t="s">
        <v>3546</v>
      </c>
      <c r="B1189" s="5" t="s">
        <v>3547</v>
      </c>
      <c r="C1189" s="4" t="s">
        <v>13</v>
      </c>
      <c r="D1189" s="4" t="s">
        <v>2859</v>
      </c>
    </row>
    <row r="1190" spans="1:4" ht="56.25">
      <c r="A1190" s="4" t="s">
        <v>3548</v>
      </c>
      <c r="B1190" s="5" t="s">
        <v>3549</v>
      </c>
      <c r="C1190" s="4" t="s">
        <v>13</v>
      </c>
      <c r="D1190" s="4" t="s">
        <v>3550</v>
      </c>
    </row>
    <row r="1191" spans="1:4" ht="56.25">
      <c r="A1191" s="4" t="s">
        <v>3551</v>
      </c>
      <c r="B1191" s="5" t="s">
        <v>3552</v>
      </c>
      <c r="C1191" s="4" t="s">
        <v>13</v>
      </c>
      <c r="D1191" s="4" t="s">
        <v>3553</v>
      </c>
    </row>
    <row r="1192" spans="1:4" ht="56.25">
      <c r="A1192" s="4" t="s">
        <v>3554</v>
      </c>
      <c r="B1192" s="5" t="s">
        <v>3555</v>
      </c>
      <c r="C1192" s="4" t="s">
        <v>13</v>
      </c>
      <c r="D1192" s="4" t="s">
        <v>3556</v>
      </c>
    </row>
    <row r="1193" spans="1:4" ht="56.25">
      <c r="A1193" s="4" t="s">
        <v>3557</v>
      </c>
      <c r="B1193" s="5" t="s">
        <v>3558</v>
      </c>
      <c r="C1193" s="4" t="s">
        <v>13</v>
      </c>
      <c r="D1193" s="4" t="s">
        <v>3559</v>
      </c>
    </row>
    <row r="1194" spans="1:4" ht="56.25">
      <c r="A1194" s="4" t="s">
        <v>3560</v>
      </c>
      <c r="B1194" s="5" t="s">
        <v>3561</v>
      </c>
      <c r="C1194" s="4" t="s">
        <v>13</v>
      </c>
      <c r="D1194" s="4" t="s">
        <v>3562</v>
      </c>
    </row>
    <row r="1195" spans="1:4" ht="56.25">
      <c r="A1195" s="4" t="s">
        <v>3563</v>
      </c>
      <c r="B1195" s="5" t="s">
        <v>3564</v>
      </c>
      <c r="C1195" s="4" t="s">
        <v>13</v>
      </c>
      <c r="D1195" s="4" t="s">
        <v>1386</v>
      </c>
    </row>
    <row r="1196" spans="1:4" ht="45">
      <c r="A1196" s="4" t="s">
        <v>3565</v>
      </c>
      <c r="B1196" s="5" t="s">
        <v>3566</v>
      </c>
      <c r="C1196" s="4" t="s">
        <v>13</v>
      </c>
      <c r="D1196" s="4" t="s">
        <v>3567</v>
      </c>
    </row>
    <row r="1197" spans="1:4" ht="45">
      <c r="A1197" s="4" t="s">
        <v>3568</v>
      </c>
      <c r="B1197" s="5" t="s">
        <v>3569</v>
      </c>
      <c r="C1197" s="4" t="s">
        <v>13</v>
      </c>
      <c r="D1197" s="4" t="s">
        <v>109</v>
      </c>
    </row>
    <row r="1198" spans="1:4" ht="45">
      <c r="A1198" s="4" t="s">
        <v>3570</v>
      </c>
      <c r="B1198" s="5" t="s">
        <v>3571</v>
      </c>
      <c r="C1198" s="4" t="s">
        <v>13</v>
      </c>
      <c r="D1198" s="4" t="s">
        <v>905</v>
      </c>
    </row>
    <row r="1199" spans="1:4" ht="45">
      <c r="A1199" s="4" t="s">
        <v>3572</v>
      </c>
      <c r="B1199" s="5" t="s">
        <v>3573</v>
      </c>
      <c r="C1199" s="4" t="s">
        <v>13</v>
      </c>
      <c r="D1199" s="4" t="s">
        <v>905</v>
      </c>
    </row>
    <row r="1200" spans="1:4" ht="45">
      <c r="A1200" s="4" t="s">
        <v>3574</v>
      </c>
      <c r="B1200" s="5" t="s">
        <v>3575</v>
      </c>
      <c r="C1200" s="4" t="s">
        <v>13</v>
      </c>
      <c r="D1200" s="4" t="s">
        <v>134</v>
      </c>
    </row>
    <row r="1201" spans="1:4" ht="45">
      <c r="A1201" s="4" t="s">
        <v>3576</v>
      </c>
      <c r="B1201" s="5" t="s">
        <v>3577</v>
      </c>
      <c r="C1201" s="4" t="s">
        <v>13</v>
      </c>
      <c r="D1201" s="4" t="s">
        <v>2094</v>
      </c>
    </row>
    <row r="1202" spans="1:4" ht="56.25">
      <c r="A1202" s="4" t="s">
        <v>3578</v>
      </c>
      <c r="B1202" s="5" t="s">
        <v>3579</v>
      </c>
      <c r="C1202" s="4" t="s">
        <v>13</v>
      </c>
      <c r="D1202" s="4" t="s">
        <v>308</v>
      </c>
    </row>
    <row r="1203" spans="1:4" ht="45">
      <c r="A1203" s="4" t="s">
        <v>3580</v>
      </c>
      <c r="B1203" s="5" t="s">
        <v>3581</v>
      </c>
      <c r="C1203" s="4" t="s">
        <v>13</v>
      </c>
      <c r="D1203" s="4" t="s">
        <v>192</v>
      </c>
    </row>
    <row r="1204" spans="1:4" ht="45">
      <c r="A1204" s="4" t="s">
        <v>3582</v>
      </c>
      <c r="B1204" s="5" t="s">
        <v>3583</v>
      </c>
      <c r="C1204" s="4" t="s">
        <v>13</v>
      </c>
      <c r="D1204" s="4" t="s">
        <v>3584</v>
      </c>
    </row>
    <row r="1205" spans="1:4" ht="45">
      <c r="A1205" s="4" t="s">
        <v>3585</v>
      </c>
      <c r="B1205" s="5" t="s">
        <v>3586</v>
      </c>
      <c r="C1205" s="4" t="s">
        <v>13</v>
      </c>
      <c r="D1205" s="4" t="s">
        <v>3587</v>
      </c>
    </row>
    <row r="1206" spans="1:4" ht="56.25">
      <c r="A1206" s="4" t="s">
        <v>3588</v>
      </c>
      <c r="B1206" s="5" t="s">
        <v>3589</v>
      </c>
      <c r="C1206" s="4" t="s">
        <v>13</v>
      </c>
      <c r="D1206" s="4" t="s">
        <v>3590</v>
      </c>
    </row>
    <row r="1207" spans="1:4" ht="45">
      <c r="A1207" s="4" t="s">
        <v>3591</v>
      </c>
      <c r="B1207" s="5" t="s">
        <v>3592</v>
      </c>
      <c r="C1207" s="4" t="s">
        <v>13</v>
      </c>
      <c r="D1207" s="4" t="s">
        <v>3593</v>
      </c>
    </row>
    <row r="1208" spans="1:4" ht="45">
      <c r="A1208" s="4" t="s">
        <v>3594</v>
      </c>
      <c r="B1208" s="5" t="s">
        <v>3595</v>
      </c>
      <c r="C1208" s="4" t="s">
        <v>13</v>
      </c>
      <c r="D1208" s="4" t="s">
        <v>3596</v>
      </c>
    </row>
    <row r="1209" spans="1:4" ht="56.25">
      <c r="A1209" s="4" t="s">
        <v>3597</v>
      </c>
      <c r="B1209" s="5" t="s">
        <v>3598</v>
      </c>
      <c r="C1209" s="4" t="s">
        <v>13</v>
      </c>
      <c r="D1209" s="4" t="s">
        <v>16</v>
      </c>
    </row>
    <row r="1210" spans="1:4" ht="45">
      <c r="A1210" s="4" t="s">
        <v>3599</v>
      </c>
      <c r="B1210" s="5" t="s">
        <v>3600</v>
      </c>
      <c r="C1210" s="4" t="s">
        <v>13</v>
      </c>
      <c r="D1210" s="4" t="s">
        <v>3090</v>
      </c>
    </row>
    <row r="1211" spans="1:4" ht="45">
      <c r="A1211" s="4" t="s">
        <v>3601</v>
      </c>
      <c r="B1211" s="5" t="s">
        <v>3602</v>
      </c>
      <c r="C1211" s="4" t="s">
        <v>13</v>
      </c>
      <c r="D1211" s="4" t="s">
        <v>3603</v>
      </c>
    </row>
    <row r="1212" spans="1:4" ht="45">
      <c r="A1212" s="4" t="s">
        <v>3604</v>
      </c>
      <c r="B1212" s="5" t="s">
        <v>3605</v>
      </c>
      <c r="C1212" s="4" t="s">
        <v>13</v>
      </c>
      <c r="D1212" s="4" t="s">
        <v>3606</v>
      </c>
    </row>
    <row r="1213" spans="1:4" ht="56.25">
      <c r="A1213" s="4" t="s">
        <v>3607</v>
      </c>
      <c r="B1213" s="5" t="s">
        <v>3608</v>
      </c>
      <c r="C1213" s="4" t="s">
        <v>13</v>
      </c>
      <c r="D1213" s="4" t="s">
        <v>3596</v>
      </c>
    </row>
    <row r="1214" spans="1:4" ht="56.25">
      <c r="A1214" s="4" t="s">
        <v>3609</v>
      </c>
      <c r="B1214" s="5" t="s">
        <v>3610</v>
      </c>
      <c r="C1214" s="4" t="s">
        <v>13</v>
      </c>
      <c r="D1214" s="4" t="s">
        <v>5</v>
      </c>
    </row>
    <row r="1215" spans="1:4" ht="56.25">
      <c r="A1215" s="4" t="s">
        <v>3611</v>
      </c>
      <c r="B1215" s="5" t="s">
        <v>3612</v>
      </c>
      <c r="C1215" s="4" t="s">
        <v>13</v>
      </c>
      <c r="D1215" s="4" t="s">
        <v>3613</v>
      </c>
    </row>
    <row r="1216" spans="1:4" ht="56.25">
      <c r="A1216" s="4" t="s">
        <v>3614</v>
      </c>
      <c r="B1216" s="5" t="s">
        <v>3615</v>
      </c>
      <c r="C1216" s="4" t="s">
        <v>13</v>
      </c>
      <c r="D1216" s="4" t="s">
        <v>3616</v>
      </c>
    </row>
    <row r="1217" spans="1:4" ht="56.25">
      <c r="A1217" s="4" t="s">
        <v>3617</v>
      </c>
      <c r="B1217" s="5" t="s">
        <v>3618</v>
      </c>
      <c r="C1217" s="4" t="s">
        <v>13</v>
      </c>
      <c r="D1217" s="4" t="s">
        <v>3619</v>
      </c>
    </row>
    <row r="1218" spans="1:4" ht="56.25">
      <c r="A1218" s="4" t="s">
        <v>3620</v>
      </c>
      <c r="B1218" s="5" t="s">
        <v>3621</v>
      </c>
      <c r="C1218" s="4" t="s">
        <v>13</v>
      </c>
      <c r="D1218" s="4" t="s">
        <v>313</v>
      </c>
    </row>
    <row r="1219" spans="1:4" ht="45">
      <c r="A1219" s="4" t="s">
        <v>3622</v>
      </c>
      <c r="B1219" s="5" t="s">
        <v>3623</v>
      </c>
      <c r="C1219" s="4" t="s">
        <v>13</v>
      </c>
      <c r="D1219" s="4" t="s">
        <v>3624</v>
      </c>
    </row>
    <row r="1220" spans="1:4" ht="56.25">
      <c r="A1220" s="4" t="s">
        <v>3625</v>
      </c>
      <c r="B1220" s="5" t="s">
        <v>3626</v>
      </c>
      <c r="C1220" s="4" t="s">
        <v>13</v>
      </c>
      <c r="D1220" s="4" t="s">
        <v>3627</v>
      </c>
    </row>
    <row r="1221" spans="1:4" ht="45">
      <c r="A1221" s="4" t="s">
        <v>3628</v>
      </c>
      <c r="B1221" s="5" t="s">
        <v>3629</v>
      </c>
      <c r="C1221" s="4" t="s">
        <v>13</v>
      </c>
      <c r="D1221" s="4" t="s">
        <v>3630</v>
      </c>
    </row>
    <row r="1222" spans="1:4" ht="67.5">
      <c r="A1222" s="4" t="s">
        <v>3631</v>
      </c>
      <c r="B1222" s="5" t="s">
        <v>3632</v>
      </c>
      <c r="C1222" s="4" t="s">
        <v>13</v>
      </c>
      <c r="D1222" s="4" t="s">
        <v>3431</v>
      </c>
    </row>
    <row r="1223" spans="1:4" ht="45">
      <c r="A1223" s="4" t="s">
        <v>3633</v>
      </c>
      <c r="B1223" s="5" t="s">
        <v>3634</v>
      </c>
      <c r="C1223" s="4" t="s">
        <v>13</v>
      </c>
      <c r="D1223" s="4" t="s">
        <v>3635</v>
      </c>
    </row>
    <row r="1224" spans="1:4" ht="56.25">
      <c r="A1224" s="4" t="s">
        <v>3636</v>
      </c>
      <c r="B1224" s="5" t="s">
        <v>3637</v>
      </c>
      <c r="C1224" s="4" t="s">
        <v>13</v>
      </c>
      <c r="D1224" s="4" t="s">
        <v>1189</v>
      </c>
    </row>
    <row r="1225" spans="1:4" ht="45">
      <c r="A1225" s="4" t="s">
        <v>3638</v>
      </c>
      <c r="B1225" s="5" t="s">
        <v>3639</v>
      </c>
      <c r="C1225" s="4" t="s">
        <v>13</v>
      </c>
      <c r="D1225" s="4" t="s">
        <v>3640</v>
      </c>
    </row>
    <row r="1226" spans="1:4" ht="56.25">
      <c r="A1226" s="4" t="s">
        <v>3641</v>
      </c>
      <c r="B1226" s="5" t="s">
        <v>3642</v>
      </c>
      <c r="C1226" s="4" t="s">
        <v>13</v>
      </c>
      <c r="D1226" s="4" t="s">
        <v>3643</v>
      </c>
    </row>
    <row r="1227" spans="1:4" ht="56.25">
      <c r="A1227" s="4" t="s">
        <v>3644</v>
      </c>
      <c r="B1227" s="5" t="s">
        <v>3645</v>
      </c>
      <c r="C1227" s="4" t="s">
        <v>13</v>
      </c>
      <c r="D1227" s="4" t="s">
        <v>3646</v>
      </c>
    </row>
    <row r="1228" spans="1:4" ht="56.25">
      <c r="A1228" s="4" t="s">
        <v>3647</v>
      </c>
      <c r="B1228" s="5" t="s">
        <v>3648</v>
      </c>
      <c r="C1228" s="4" t="s">
        <v>13</v>
      </c>
      <c r="D1228" s="4" t="s">
        <v>3649</v>
      </c>
    </row>
    <row r="1229" spans="1:4" ht="45">
      <c r="A1229" s="4" t="s">
        <v>3650</v>
      </c>
      <c r="B1229" s="5" t="s">
        <v>3651</v>
      </c>
      <c r="C1229" s="4" t="s">
        <v>13</v>
      </c>
      <c r="D1229" s="4" t="s">
        <v>875</v>
      </c>
    </row>
    <row r="1230" spans="1:4" ht="67.5">
      <c r="A1230" s="4" t="s">
        <v>3652</v>
      </c>
      <c r="B1230" s="5" t="s">
        <v>3653</v>
      </c>
      <c r="C1230" s="4" t="s">
        <v>13</v>
      </c>
      <c r="D1230" s="4" t="s">
        <v>1977</v>
      </c>
    </row>
    <row r="1231" spans="1:4" ht="45">
      <c r="A1231" s="4" t="s">
        <v>3654</v>
      </c>
      <c r="B1231" s="5" t="s">
        <v>3655</v>
      </c>
      <c r="C1231" s="4" t="s">
        <v>13</v>
      </c>
      <c r="D1231" s="4" t="s">
        <v>3656</v>
      </c>
    </row>
    <row r="1232" spans="1:4" ht="45">
      <c r="A1232" s="4" t="s">
        <v>3657</v>
      </c>
      <c r="B1232" s="5" t="s">
        <v>3658</v>
      </c>
      <c r="C1232" s="4" t="s">
        <v>13</v>
      </c>
      <c r="D1232" s="4" t="s">
        <v>3659</v>
      </c>
    </row>
    <row r="1233" spans="1:4" ht="56.25">
      <c r="A1233" s="4" t="s">
        <v>3660</v>
      </c>
      <c r="B1233" s="5" t="s">
        <v>3661</v>
      </c>
      <c r="C1233" s="4" t="s">
        <v>13</v>
      </c>
      <c r="D1233" s="4" t="s">
        <v>3662</v>
      </c>
    </row>
    <row r="1234" spans="1:4" ht="56.25">
      <c r="A1234" s="4" t="s">
        <v>3663</v>
      </c>
      <c r="B1234" s="5" t="s">
        <v>3664</v>
      </c>
      <c r="C1234" s="4" t="s">
        <v>13</v>
      </c>
      <c r="D1234" s="4" t="s">
        <v>3665</v>
      </c>
    </row>
    <row r="1235" spans="1:4" ht="56.25">
      <c r="A1235" s="4" t="s">
        <v>3666</v>
      </c>
      <c r="B1235" s="5" t="s">
        <v>3667</v>
      </c>
      <c r="C1235" s="4" t="s">
        <v>13</v>
      </c>
      <c r="D1235" s="4" t="s">
        <v>3668</v>
      </c>
    </row>
    <row r="1236" spans="1:4" ht="56.25">
      <c r="A1236" s="4" t="s">
        <v>3669</v>
      </c>
      <c r="B1236" s="5" t="s">
        <v>3670</v>
      </c>
      <c r="C1236" s="4" t="s">
        <v>13</v>
      </c>
      <c r="D1236" s="4" t="s">
        <v>1177</v>
      </c>
    </row>
    <row r="1237" spans="1:4" ht="56.25">
      <c r="A1237" s="4" t="s">
        <v>3671</v>
      </c>
      <c r="B1237" s="5" t="s">
        <v>3672</v>
      </c>
      <c r="C1237" s="4" t="s">
        <v>13</v>
      </c>
      <c r="D1237" s="4" t="s">
        <v>3673</v>
      </c>
    </row>
    <row r="1238" spans="1:4" ht="45">
      <c r="A1238" s="4" t="s">
        <v>3674</v>
      </c>
      <c r="B1238" s="5" t="s">
        <v>3675</v>
      </c>
      <c r="C1238" s="4" t="s">
        <v>13</v>
      </c>
      <c r="D1238" s="4" t="s">
        <v>309</v>
      </c>
    </row>
    <row r="1239" spans="1:4" ht="56.25">
      <c r="A1239" s="4" t="s">
        <v>3676</v>
      </c>
      <c r="B1239" s="5" t="s">
        <v>3677</v>
      </c>
      <c r="C1239" s="4" t="s">
        <v>13</v>
      </c>
      <c r="D1239" s="4" t="s">
        <v>3678</v>
      </c>
    </row>
    <row r="1240" spans="1:4" ht="56.25">
      <c r="A1240" s="4" t="s">
        <v>3679</v>
      </c>
      <c r="B1240" s="5" t="s">
        <v>3680</v>
      </c>
      <c r="C1240" s="4" t="s">
        <v>13</v>
      </c>
      <c r="D1240" s="4" t="s">
        <v>3681</v>
      </c>
    </row>
    <row r="1241" spans="1:4" ht="56.25">
      <c r="A1241" s="4" t="s">
        <v>3682</v>
      </c>
      <c r="B1241" s="5" t="s">
        <v>3683</v>
      </c>
      <c r="C1241" s="4" t="s">
        <v>13</v>
      </c>
      <c r="D1241" s="4" t="s">
        <v>3684</v>
      </c>
    </row>
    <row r="1242" spans="1:4" ht="45">
      <c r="A1242" s="4" t="s">
        <v>3685</v>
      </c>
      <c r="B1242" s="5" t="s">
        <v>3686</v>
      </c>
      <c r="C1242" s="4" t="s">
        <v>13</v>
      </c>
      <c r="D1242" s="4" t="s">
        <v>3687</v>
      </c>
    </row>
    <row r="1243" spans="1:4" ht="56.25">
      <c r="A1243" s="4" t="s">
        <v>3688</v>
      </c>
      <c r="B1243" s="5" t="s">
        <v>3689</v>
      </c>
      <c r="C1243" s="4" t="s">
        <v>13</v>
      </c>
      <c r="D1243" s="4" t="s">
        <v>3690</v>
      </c>
    </row>
    <row r="1244" spans="1:4" ht="45">
      <c r="A1244" s="4" t="s">
        <v>3691</v>
      </c>
      <c r="B1244" s="5" t="s">
        <v>3692</v>
      </c>
      <c r="C1244" s="4" t="s">
        <v>13</v>
      </c>
      <c r="D1244" s="4" t="s">
        <v>3693</v>
      </c>
    </row>
    <row r="1245" spans="1:4" ht="56.25">
      <c r="A1245" s="4" t="s">
        <v>3694</v>
      </c>
      <c r="B1245" s="5" t="s">
        <v>3695</v>
      </c>
      <c r="C1245" s="4" t="s">
        <v>13</v>
      </c>
      <c r="D1245" s="4" t="s">
        <v>3696</v>
      </c>
    </row>
    <row r="1246" spans="1:4" ht="56.25">
      <c r="A1246" s="4" t="s">
        <v>3697</v>
      </c>
      <c r="B1246" s="5" t="s">
        <v>3698</v>
      </c>
      <c r="C1246" s="4" t="s">
        <v>13</v>
      </c>
      <c r="D1246" s="4" t="s">
        <v>3699</v>
      </c>
    </row>
    <row r="1247" spans="1:4" ht="56.25">
      <c r="A1247" s="4" t="s">
        <v>3700</v>
      </c>
      <c r="B1247" s="5" t="s">
        <v>3701</v>
      </c>
      <c r="C1247" s="4" t="s">
        <v>13</v>
      </c>
      <c r="D1247" s="4" t="s">
        <v>3702</v>
      </c>
    </row>
    <row r="1248" spans="1:4" ht="56.25">
      <c r="A1248" s="4" t="s">
        <v>3703</v>
      </c>
      <c r="B1248" s="5" t="s">
        <v>3704</v>
      </c>
      <c r="C1248" s="4" t="s">
        <v>13</v>
      </c>
      <c r="D1248" s="4" t="s">
        <v>3705</v>
      </c>
    </row>
    <row r="1249" spans="1:4" ht="45">
      <c r="A1249" s="4" t="s">
        <v>3706</v>
      </c>
      <c r="B1249" s="5" t="s">
        <v>3707</v>
      </c>
      <c r="C1249" s="4" t="s">
        <v>13</v>
      </c>
      <c r="D1249" s="4" t="s">
        <v>3702</v>
      </c>
    </row>
    <row r="1250" spans="1:4" ht="56.25">
      <c r="A1250" s="4" t="s">
        <v>3708</v>
      </c>
      <c r="B1250" s="5" t="s">
        <v>3709</v>
      </c>
      <c r="C1250" s="4" t="s">
        <v>13</v>
      </c>
      <c r="D1250" s="4" t="s">
        <v>3710</v>
      </c>
    </row>
    <row r="1251" spans="1:4" ht="56.25">
      <c r="A1251" s="4" t="s">
        <v>3711</v>
      </c>
      <c r="B1251" s="5" t="s">
        <v>3712</v>
      </c>
      <c r="C1251" s="4" t="s">
        <v>13</v>
      </c>
      <c r="D1251" s="4" t="s">
        <v>3713</v>
      </c>
    </row>
    <row r="1252" spans="1:4" ht="45">
      <c r="A1252" s="4" t="s">
        <v>3714</v>
      </c>
      <c r="B1252" s="5" t="s">
        <v>3715</v>
      </c>
      <c r="C1252" s="4" t="s">
        <v>13</v>
      </c>
      <c r="D1252" s="4" t="s">
        <v>3716</v>
      </c>
    </row>
    <row r="1253" spans="1:4" ht="45">
      <c r="A1253" s="4" t="s">
        <v>3717</v>
      </c>
      <c r="B1253" s="5" t="s">
        <v>3718</v>
      </c>
      <c r="C1253" s="4" t="s">
        <v>13</v>
      </c>
      <c r="D1253" s="4" t="s">
        <v>3719</v>
      </c>
    </row>
    <row r="1254" spans="1:4" ht="56.25">
      <c r="A1254" s="4" t="s">
        <v>3720</v>
      </c>
      <c r="B1254" s="5" t="s">
        <v>3721</v>
      </c>
      <c r="C1254" s="4" t="s">
        <v>13</v>
      </c>
      <c r="D1254" s="4" t="s">
        <v>2659</v>
      </c>
    </row>
    <row r="1255" spans="1:4" ht="56.25">
      <c r="A1255" s="4" t="s">
        <v>3722</v>
      </c>
      <c r="B1255" s="5" t="s">
        <v>3723</v>
      </c>
      <c r="C1255" s="4" t="s">
        <v>1</v>
      </c>
      <c r="D1255" s="4" t="s">
        <v>3724</v>
      </c>
    </row>
    <row r="1256" spans="1:4" ht="56.25">
      <c r="A1256" s="4" t="s">
        <v>3725</v>
      </c>
      <c r="B1256" s="5" t="s">
        <v>3726</v>
      </c>
      <c r="C1256" s="4" t="s">
        <v>13</v>
      </c>
      <c r="D1256" s="4" t="s">
        <v>114</v>
      </c>
    </row>
    <row r="1257" spans="1:4" ht="56.25">
      <c r="A1257" s="4" t="s">
        <v>3727</v>
      </c>
      <c r="B1257" s="5" t="s">
        <v>3728</v>
      </c>
      <c r="C1257" s="4" t="s">
        <v>13</v>
      </c>
      <c r="D1257" s="4" t="s">
        <v>3729</v>
      </c>
    </row>
    <row r="1258" spans="1:4" ht="56.25">
      <c r="A1258" s="4" t="s">
        <v>3730</v>
      </c>
      <c r="B1258" s="5" t="s">
        <v>3731</v>
      </c>
      <c r="C1258" s="4" t="s">
        <v>13</v>
      </c>
      <c r="D1258" s="4" t="s">
        <v>261</v>
      </c>
    </row>
    <row r="1259" spans="1:4" ht="56.25">
      <c r="A1259" s="4" t="s">
        <v>3732</v>
      </c>
      <c r="B1259" s="5" t="s">
        <v>3733</v>
      </c>
      <c r="C1259" s="4" t="s">
        <v>13</v>
      </c>
      <c r="D1259" s="4" t="s">
        <v>3734</v>
      </c>
    </row>
    <row r="1260" spans="1:4" ht="67.5">
      <c r="A1260" s="4" t="s">
        <v>3735</v>
      </c>
      <c r="B1260" s="5" t="s">
        <v>3736</v>
      </c>
      <c r="C1260" s="4" t="s">
        <v>13</v>
      </c>
      <c r="D1260" s="4" t="s">
        <v>202</v>
      </c>
    </row>
    <row r="1261" spans="1:4" ht="56.25">
      <c r="A1261" s="4" t="s">
        <v>3737</v>
      </c>
      <c r="B1261" s="5" t="s">
        <v>3738</v>
      </c>
      <c r="C1261" s="4" t="s">
        <v>13</v>
      </c>
      <c r="D1261" s="4" t="s">
        <v>3739</v>
      </c>
    </row>
    <row r="1262" spans="1:4" ht="67.5">
      <c r="A1262" s="4" t="s">
        <v>3740</v>
      </c>
      <c r="B1262" s="5" t="s">
        <v>3741</v>
      </c>
      <c r="C1262" s="4" t="s">
        <v>13</v>
      </c>
      <c r="D1262" s="4" t="s">
        <v>1030</v>
      </c>
    </row>
    <row r="1263" spans="1:4" ht="56.25">
      <c r="A1263" s="4" t="s">
        <v>3742</v>
      </c>
      <c r="B1263" s="5" t="s">
        <v>3743</v>
      </c>
      <c r="C1263" s="4" t="s">
        <v>13</v>
      </c>
      <c r="D1263" s="4" t="s">
        <v>3744</v>
      </c>
    </row>
    <row r="1264" spans="1:4" ht="67.5">
      <c r="A1264" s="4" t="s">
        <v>3745</v>
      </c>
      <c r="B1264" s="5" t="s">
        <v>3746</v>
      </c>
      <c r="C1264" s="4" t="s">
        <v>13</v>
      </c>
      <c r="D1264" s="4" t="s">
        <v>3747</v>
      </c>
    </row>
    <row r="1265" spans="1:4" ht="56.25">
      <c r="A1265" s="4" t="s">
        <v>3748</v>
      </c>
      <c r="B1265" s="5" t="s">
        <v>3749</v>
      </c>
      <c r="C1265" s="4" t="s">
        <v>13</v>
      </c>
      <c r="D1265" s="4" t="s">
        <v>3750</v>
      </c>
    </row>
    <row r="1266" spans="1:4" ht="67.5">
      <c r="A1266" s="4" t="s">
        <v>3751</v>
      </c>
      <c r="B1266" s="5" t="s">
        <v>3752</v>
      </c>
      <c r="C1266" s="4" t="s">
        <v>13</v>
      </c>
      <c r="D1266" s="4" t="s">
        <v>3753</v>
      </c>
    </row>
    <row r="1267" spans="1:4" ht="67.5">
      <c r="A1267" s="4" t="s">
        <v>3754</v>
      </c>
      <c r="B1267" s="5" t="s">
        <v>3755</v>
      </c>
      <c r="C1267" s="4" t="s">
        <v>13</v>
      </c>
      <c r="D1267" s="4" t="s">
        <v>3756</v>
      </c>
    </row>
    <row r="1268" spans="1:4" ht="67.5">
      <c r="A1268" s="4" t="s">
        <v>3757</v>
      </c>
      <c r="B1268" s="5" t="s">
        <v>3758</v>
      </c>
      <c r="C1268" s="4" t="s">
        <v>13</v>
      </c>
      <c r="D1268" s="4" t="s">
        <v>169</v>
      </c>
    </row>
    <row r="1269" spans="1:4" ht="67.5">
      <c r="A1269" s="4" t="s">
        <v>3759</v>
      </c>
      <c r="B1269" s="5" t="s">
        <v>3760</v>
      </c>
      <c r="C1269" s="4" t="s">
        <v>13</v>
      </c>
      <c r="D1269" s="4" t="s">
        <v>9</v>
      </c>
    </row>
    <row r="1270" spans="1:4" ht="56.25">
      <c r="A1270" s="4" t="s">
        <v>3761</v>
      </c>
      <c r="B1270" s="5" t="s">
        <v>3762</v>
      </c>
      <c r="C1270" s="4" t="s">
        <v>13</v>
      </c>
      <c r="D1270" s="4" t="s">
        <v>3750</v>
      </c>
    </row>
    <row r="1271" spans="1:4" ht="67.5">
      <c r="A1271" s="4" t="s">
        <v>3763</v>
      </c>
      <c r="B1271" s="5" t="s">
        <v>3764</v>
      </c>
      <c r="C1271" s="4" t="s">
        <v>13</v>
      </c>
      <c r="D1271" s="4" t="s">
        <v>3765</v>
      </c>
    </row>
    <row r="1272" spans="1:4" ht="56.25">
      <c r="A1272" s="4" t="s">
        <v>3766</v>
      </c>
      <c r="B1272" s="5" t="s">
        <v>3767</v>
      </c>
      <c r="C1272" s="4" t="s">
        <v>13</v>
      </c>
      <c r="D1272" s="4" t="s">
        <v>251</v>
      </c>
    </row>
    <row r="1273" spans="1:4" ht="67.5">
      <c r="A1273" s="4" t="s">
        <v>3768</v>
      </c>
      <c r="B1273" s="5" t="s">
        <v>3769</v>
      </c>
      <c r="C1273" s="4" t="s">
        <v>13</v>
      </c>
      <c r="D1273" s="4" t="s">
        <v>3684</v>
      </c>
    </row>
    <row r="1274" spans="1:4" ht="56.25">
      <c r="A1274" s="4" t="s">
        <v>3770</v>
      </c>
      <c r="B1274" s="5" t="s">
        <v>3771</v>
      </c>
      <c r="C1274" s="4" t="s">
        <v>13</v>
      </c>
      <c r="D1274" s="4" t="s">
        <v>1470</v>
      </c>
    </row>
    <row r="1275" spans="1:4" ht="67.5">
      <c r="A1275" s="4" t="s">
        <v>3772</v>
      </c>
      <c r="B1275" s="5" t="s">
        <v>3773</v>
      </c>
      <c r="C1275" s="4" t="s">
        <v>13</v>
      </c>
      <c r="D1275" s="4" t="s">
        <v>3774</v>
      </c>
    </row>
    <row r="1276" spans="1:4" ht="67.5">
      <c r="A1276" s="4" t="s">
        <v>3775</v>
      </c>
      <c r="B1276" s="5" t="s">
        <v>3776</v>
      </c>
      <c r="C1276" s="4" t="s">
        <v>13</v>
      </c>
      <c r="D1276" s="4" t="s">
        <v>1073</v>
      </c>
    </row>
    <row r="1277" spans="1:4" ht="56.25">
      <c r="A1277" s="4" t="s">
        <v>3777</v>
      </c>
      <c r="B1277" s="5" t="s">
        <v>3778</v>
      </c>
      <c r="C1277" s="4" t="s">
        <v>13</v>
      </c>
      <c r="D1277" s="4" t="s">
        <v>3779</v>
      </c>
    </row>
    <row r="1278" spans="1:4" ht="67.5">
      <c r="A1278" s="4" t="s">
        <v>3780</v>
      </c>
      <c r="B1278" s="5" t="s">
        <v>3781</v>
      </c>
      <c r="C1278" s="4" t="s">
        <v>13</v>
      </c>
      <c r="D1278" s="4" t="s">
        <v>1901</v>
      </c>
    </row>
    <row r="1279" spans="1:4" ht="67.5">
      <c r="A1279" s="4" t="s">
        <v>3782</v>
      </c>
      <c r="B1279" s="5" t="s">
        <v>3783</v>
      </c>
      <c r="C1279" s="4" t="s">
        <v>13</v>
      </c>
      <c r="D1279" s="4" t="s">
        <v>3784</v>
      </c>
    </row>
    <row r="1280" spans="1:4" ht="67.5">
      <c r="A1280" s="4" t="s">
        <v>3785</v>
      </c>
      <c r="B1280" s="5" t="s">
        <v>3786</v>
      </c>
      <c r="C1280" s="4" t="s">
        <v>13</v>
      </c>
      <c r="D1280" s="4" t="s">
        <v>3787</v>
      </c>
    </row>
    <row r="1281" spans="1:4" ht="56.25">
      <c r="A1281" s="4" t="s">
        <v>3788</v>
      </c>
      <c r="B1281" s="5" t="s">
        <v>3789</v>
      </c>
      <c r="C1281" s="4" t="s">
        <v>13</v>
      </c>
      <c r="D1281" s="4" t="s">
        <v>3790</v>
      </c>
    </row>
    <row r="1282" spans="1:4" ht="67.5">
      <c r="A1282" s="4" t="s">
        <v>3791</v>
      </c>
      <c r="B1282" s="5" t="s">
        <v>3792</v>
      </c>
      <c r="C1282" s="4" t="s">
        <v>13</v>
      </c>
      <c r="D1282" s="4" t="s">
        <v>250</v>
      </c>
    </row>
    <row r="1283" spans="1:4" ht="56.25">
      <c r="A1283" s="4" t="s">
        <v>3793</v>
      </c>
      <c r="B1283" s="5" t="s">
        <v>3794</v>
      </c>
      <c r="C1283" s="4" t="s">
        <v>13</v>
      </c>
      <c r="D1283" s="4" t="s">
        <v>1292</v>
      </c>
    </row>
    <row r="1284" spans="1:4" ht="67.5">
      <c r="A1284" s="4" t="s">
        <v>3795</v>
      </c>
      <c r="B1284" s="5" t="s">
        <v>3796</v>
      </c>
      <c r="C1284" s="4" t="s">
        <v>13</v>
      </c>
      <c r="D1284" s="4" t="s">
        <v>3797</v>
      </c>
    </row>
    <row r="1285" spans="1:4" ht="56.25">
      <c r="A1285" s="4" t="s">
        <v>3798</v>
      </c>
      <c r="B1285" s="5" t="s">
        <v>3799</v>
      </c>
      <c r="C1285" s="4" t="s">
        <v>13</v>
      </c>
      <c r="D1285" s="4" t="s">
        <v>1470</v>
      </c>
    </row>
    <row r="1286" spans="1:4" ht="67.5">
      <c r="A1286" s="4" t="s">
        <v>3800</v>
      </c>
      <c r="B1286" s="5" t="s">
        <v>3801</v>
      </c>
      <c r="C1286" s="4" t="s">
        <v>13</v>
      </c>
      <c r="D1286" s="4" t="s">
        <v>3802</v>
      </c>
    </row>
    <row r="1287" spans="1:4" ht="67.5">
      <c r="A1287" s="4" t="s">
        <v>3803</v>
      </c>
      <c r="B1287" s="5" t="s">
        <v>3804</v>
      </c>
      <c r="C1287" s="4" t="s">
        <v>13</v>
      </c>
      <c r="D1287" s="4" t="s">
        <v>217</v>
      </c>
    </row>
    <row r="1288" spans="1:4" ht="56.25">
      <c r="A1288" s="4" t="s">
        <v>3805</v>
      </c>
      <c r="B1288" s="5" t="s">
        <v>3806</v>
      </c>
      <c r="C1288" s="4" t="s">
        <v>13</v>
      </c>
      <c r="D1288" s="4" t="s">
        <v>3807</v>
      </c>
    </row>
    <row r="1289" spans="1:4" ht="56.25">
      <c r="A1289" s="4" t="s">
        <v>3808</v>
      </c>
      <c r="B1289" s="5" t="s">
        <v>3809</v>
      </c>
      <c r="C1289" s="4" t="s">
        <v>13</v>
      </c>
      <c r="D1289" s="4" t="s">
        <v>3129</v>
      </c>
    </row>
    <row r="1290" spans="1:4" ht="67.5">
      <c r="A1290" s="4" t="s">
        <v>3810</v>
      </c>
      <c r="B1290" s="5" t="s">
        <v>3811</v>
      </c>
      <c r="C1290" s="4" t="s">
        <v>13</v>
      </c>
      <c r="D1290" s="4" t="s">
        <v>3812</v>
      </c>
    </row>
    <row r="1291" spans="1:4" ht="56.25">
      <c r="A1291" s="4" t="s">
        <v>3813</v>
      </c>
      <c r="B1291" s="5" t="s">
        <v>3814</v>
      </c>
      <c r="C1291" s="4" t="s">
        <v>13</v>
      </c>
      <c r="D1291" s="4" t="s">
        <v>3815</v>
      </c>
    </row>
    <row r="1292" spans="1:4" ht="56.25">
      <c r="A1292" s="4" t="s">
        <v>3816</v>
      </c>
      <c r="B1292" s="5" t="s">
        <v>3817</v>
      </c>
      <c r="C1292" s="4" t="s">
        <v>13</v>
      </c>
      <c r="D1292" s="4" t="s">
        <v>3818</v>
      </c>
    </row>
    <row r="1293" spans="1:4" ht="56.25">
      <c r="A1293" s="4" t="s">
        <v>3819</v>
      </c>
      <c r="B1293" s="5" t="s">
        <v>3820</v>
      </c>
      <c r="C1293" s="4" t="s">
        <v>13</v>
      </c>
      <c r="D1293" s="4" t="s">
        <v>3821</v>
      </c>
    </row>
    <row r="1294" spans="1:4" ht="56.25">
      <c r="A1294" s="4" t="s">
        <v>3822</v>
      </c>
      <c r="B1294" s="5" t="s">
        <v>3823</v>
      </c>
      <c r="C1294" s="4" t="s">
        <v>13</v>
      </c>
      <c r="D1294" s="4" t="s">
        <v>3824</v>
      </c>
    </row>
    <row r="1295" spans="1:4" ht="67.5">
      <c r="A1295" s="4" t="s">
        <v>3825</v>
      </c>
      <c r="B1295" s="5" t="s">
        <v>3826</v>
      </c>
      <c r="C1295" s="4" t="s">
        <v>13</v>
      </c>
      <c r="D1295" s="4" t="s">
        <v>3050</v>
      </c>
    </row>
    <row r="1296" spans="1:4" ht="56.25">
      <c r="A1296" s="4" t="s">
        <v>3827</v>
      </c>
      <c r="B1296" s="5" t="s">
        <v>3828</v>
      </c>
      <c r="C1296" s="4" t="s">
        <v>13</v>
      </c>
      <c r="D1296" s="4" t="s">
        <v>3829</v>
      </c>
    </row>
    <row r="1297" spans="1:4" ht="56.25">
      <c r="A1297" s="4" t="s">
        <v>3830</v>
      </c>
      <c r="B1297" s="5" t="s">
        <v>3831</v>
      </c>
      <c r="C1297" s="4" t="s">
        <v>13</v>
      </c>
      <c r="D1297" s="4" t="s">
        <v>27</v>
      </c>
    </row>
    <row r="1298" spans="1:4" ht="56.25">
      <c r="A1298" s="4" t="s">
        <v>3832</v>
      </c>
      <c r="B1298" s="5" t="s">
        <v>3833</v>
      </c>
      <c r="C1298" s="4" t="s">
        <v>13</v>
      </c>
      <c r="D1298" s="4" t="s">
        <v>3834</v>
      </c>
    </row>
    <row r="1299" spans="1:4" ht="56.25">
      <c r="A1299" s="4" t="s">
        <v>3835</v>
      </c>
      <c r="B1299" s="5" t="s">
        <v>3836</v>
      </c>
      <c r="C1299" s="4" t="s">
        <v>13</v>
      </c>
      <c r="D1299" s="4" t="s">
        <v>3837</v>
      </c>
    </row>
    <row r="1300" spans="1:4" ht="67.5">
      <c r="A1300" s="4" t="s">
        <v>3838</v>
      </c>
      <c r="B1300" s="5" t="s">
        <v>3839</v>
      </c>
      <c r="C1300" s="4" t="s">
        <v>13</v>
      </c>
      <c r="D1300" s="4" t="s">
        <v>3840</v>
      </c>
    </row>
    <row r="1301" spans="1:4" ht="56.25">
      <c r="A1301" s="4" t="s">
        <v>3841</v>
      </c>
      <c r="B1301" s="5" t="s">
        <v>3842</v>
      </c>
      <c r="C1301" s="4" t="s">
        <v>13</v>
      </c>
      <c r="D1301" s="4" t="s">
        <v>159</v>
      </c>
    </row>
    <row r="1302" spans="1:4" ht="56.25">
      <c r="A1302" s="4" t="s">
        <v>3843</v>
      </c>
      <c r="B1302" s="5" t="s">
        <v>3844</v>
      </c>
      <c r="C1302" s="4" t="s">
        <v>13</v>
      </c>
      <c r="D1302" s="4" t="s">
        <v>3845</v>
      </c>
    </row>
    <row r="1303" spans="1:4" ht="56.25">
      <c r="A1303" s="4" t="s">
        <v>3846</v>
      </c>
      <c r="B1303" s="5" t="s">
        <v>3847</v>
      </c>
      <c r="C1303" s="4" t="s">
        <v>13</v>
      </c>
      <c r="D1303" s="4" t="s">
        <v>3845</v>
      </c>
    </row>
    <row r="1304" spans="1:4" ht="56.25">
      <c r="A1304" s="4" t="s">
        <v>3848</v>
      </c>
      <c r="B1304" s="5" t="s">
        <v>3849</v>
      </c>
      <c r="C1304" s="4" t="s">
        <v>13</v>
      </c>
      <c r="D1304" s="4" t="s">
        <v>9</v>
      </c>
    </row>
    <row r="1305" spans="1:4" ht="56.25">
      <c r="A1305" s="4" t="s">
        <v>3850</v>
      </c>
      <c r="B1305" s="5" t="s">
        <v>3851</v>
      </c>
      <c r="C1305" s="4" t="s">
        <v>13</v>
      </c>
      <c r="D1305" s="4" t="s">
        <v>3852</v>
      </c>
    </row>
    <row r="1306" spans="1:4" ht="45">
      <c r="A1306" s="4" t="s">
        <v>3853</v>
      </c>
      <c r="B1306" s="5" t="s">
        <v>3854</v>
      </c>
      <c r="C1306" s="4" t="s">
        <v>1</v>
      </c>
      <c r="D1306" s="4" t="s">
        <v>3855</v>
      </c>
    </row>
    <row r="1307" spans="1:4" ht="56.25">
      <c r="A1307" s="4" t="s">
        <v>3856</v>
      </c>
      <c r="B1307" s="5" t="s">
        <v>3857</v>
      </c>
      <c r="C1307" s="4" t="s">
        <v>13</v>
      </c>
      <c r="D1307" s="4" t="s">
        <v>2091</v>
      </c>
    </row>
    <row r="1308" spans="1:4" ht="67.5">
      <c r="A1308" s="4" t="s">
        <v>3858</v>
      </c>
      <c r="B1308" s="5" t="s">
        <v>3859</v>
      </c>
      <c r="C1308" s="4" t="s">
        <v>13</v>
      </c>
      <c r="D1308" s="4" t="s">
        <v>3860</v>
      </c>
    </row>
    <row r="1309" spans="1:4" ht="45">
      <c r="A1309" s="4" t="s">
        <v>3861</v>
      </c>
      <c r="B1309" s="5" t="s">
        <v>3862</v>
      </c>
      <c r="C1309" s="4" t="s">
        <v>13</v>
      </c>
      <c r="D1309" s="4" t="s">
        <v>3863</v>
      </c>
    </row>
    <row r="1310" spans="1:4" ht="56.25">
      <c r="A1310" s="4" t="s">
        <v>3864</v>
      </c>
      <c r="B1310" s="5" t="s">
        <v>3865</v>
      </c>
      <c r="C1310" s="4" t="s">
        <v>13</v>
      </c>
      <c r="D1310" s="4" t="s">
        <v>3866</v>
      </c>
    </row>
    <row r="1311" spans="1:4" ht="67.5">
      <c r="A1311" s="4" t="s">
        <v>3867</v>
      </c>
      <c r="B1311" s="5" t="s">
        <v>3868</v>
      </c>
      <c r="C1311" s="4" t="s">
        <v>13</v>
      </c>
      <c r="D1311" s="4" t="s">
        <v>3869</v>
      </c>
    </row>
    <row r="1312" spans="1:4" ht="45">
      <c r="A1312" s="4" t="s">
        <v>3870</v>
      </c>
      <c r="B1312" s="5" t="s">
        <v>3871</v>
      </c>
      <c r="C1312" s="4" t="s">
        <v>13</v>
      </c>
      <c r="D1312" s="4" t="s">
        <v>3863</v>
      </c>
    </row>
    <row r="1313" spans="1:4" ht="45">
      <c r="A1313" s="4" t="s">
        <v>3872</v>
      </c>
      <c r="B1313" s="5" t="s">
        <v>3873</v>
      </c>
      <c r="C1313" s="4" t="s">
        <v>13</v>
      </c>
      <c r="D1313" s="4" t="s">
        <v>3874</v>
      </c>
    </row>
    <row r="1314" spans="1:4" ht="56.25">
      <c r="A1314" s="4" t="s">
        <v>3875</v>
      </c>
      <c r="B1314" s="5" t="s">
        <v>3876</v>
      </c>
      <c r="C1314" s="4" t="s">
        <v>13</v>
      </c>
      <c r="D1314" s="4" t="s">
        <v>3877</v>
      </c>
    </row>
    <row r="1315" spans="1:4" ht="67.5">
      <c r="A1315" s="4" t="s">
        <v>3878</v>
      </c>
      <c r="B1315" s="5" t="s">
        <v>3879</v>
      </c>
      <c r="C1315" s="4" t="s">
        <v>13</v>
      </c>
      <c r="D1315" s="4" t="s">
        <v>3880</v>
      </c>
    </row>
    <row r="1316" spans="1:4" ht="56.25">
      <c r="A1316" s="4" t="s">
        <v>3881</v>
      </c>
      <c r="B1316" s="5" t="s">
        <v>3882</v>
      </c>
      <c r="C1316" s="4" t="s">
        <v>13</v>
      </c>
      <c r="D1316" s="4" t="s">
        <v>3883</v>
      </c>
    </row>
    <row r="1317" spans="1:4" ht="67.5">
      <c r="A1317" s="4" t="s">
        <v>3884</v>
      </c>
      <c r="B1317" s="5" t="s">
        <v>3885</v>
      </c>
      <c r="C1317" s="4" t="s">
        <v>13</v>
      </c>
      <c r="D1317" s="4" t="s">
        <v>2583</v>
      </c>
    </row>
    <row r="1318" spans="1:4" ht="56.25">
      <c r="A1318" s="4" t="s">
        <v>3886</v>
      </c>
      <c r="B1318" s="5" t="s">
        <v>3887</v>
      </c>
      <c r="C1318" s="4" t="s">
        <v>13</v>
      </c>
      <c r="D1318" s="4" t="s">
        <v>3888</v>
      </c>
    </row>
    <row r="1319" spans="1:4" ht="45">
      <c r="A1319" s="4" t="s">
        <v>3889</v>
      </c>
      <c r="B1319" s="5" t="s">
        <v>3890</v>
      </c>
      <c r="C1319" s="4" t="s">
        <v>13</v>
      </c>
      <c r="D1319" s="4" t="s">
        <v>3874</v>
      </c>
    </row>
    <row r="1320" spans="1:4" ht="45">
      <c r="A1320" s="4" t="s">
        <v>3891</v>
      </c>
      <c r="B1320" s="5" t="s">
        <v>3892</v>
      </c>
      <c r="C1320" s="4" t="s">
        <v>13</v>
      </c>
      <c r="D1320" s="4" t="s">
        <v>3893</v>
      </c>
    </row>
    <row r="1321" spans="1:4" ht="45">
      <c r="A1321" s="4" t="s">
        <v>3894</v>
      </c>
      <c r="B1321" s="5" t="s">
        <v>3895</v>
      </c>
      <c r="C1321" s="4" t="s">
        <v>13</v>
      </c>
      <c r="D1321" s="4" t="s">
        <v>3896</v>
      </c>
    </row>
    <row r="1322" spans="1:4" ht="45">
      <c r="A1322" s="4" t="s">
        <v>3897</v>
      </c>
      <c r="B1322" s="5" t="s">
        <v>3898</v>
      </c>
      <c r="C1322" s="4" t="s">
        <v>13</v>
      </c>
      <c r="D1322" s="4" t="s">
        <v>3899</v>
      </c>
    </row>
    <row r="1323" spans="1:4" ht="45">
      <c r="A1323" s="4" t="s">
        <v>3900</v>
      </c>
      <c r="B1323" s="5" t="s">
        <v>3901</v>
      </c>
      <c r="C1323" s="4" t="s">
        <v>13</v>
      </c>
      <c r="D1323" s="4" t="s">
        <v>3902</v>
      </c>
    </row>
    <row r="1324" spans="1:4" ht="45">
      <c r="A1324" s="4" t="s">
        <v>3903</v>
      </c>
      <c r="B1324" s="5" t="s">
        <v>3904</v>
      </c>
      <c r="C1324" s="4" t="s">
        <v>13</v>
      </c>
      <c r="D1324" s="4" t="s">
        <v>304</v>
      </c>
    </row>
    <row r="1325" spans="1:4" ht="45">
      <c r="A1325" s="4" t="s">
        <v>3905</v>
      </c>
      <c r="B1325" s="5" t="s">
        <v>3906</v>
      </c>
      <c r="C1325" s="4" t="s">
        <v>13</v>
      </c>
      <c r="D1325" s="4" t="s">
        <v>3907</v>
      </c>
    </row>
    <row r="1326" spans="1:4" ht="45">
      <c r="A1326" s="4" t="s">
        <v>3908</v>
      </c>
      <c r="B1326" s="5" t="s">
        <v>3909</v>
      </c>
      <c r="C1326" s="4" t="s">
        <v>13</v>
      </c>
      <c r="D1326" s="4" t="s">
        <v>3910</v>
      </c>
    </row>
    <row r="1327" spans="1:4" ht="67.5">
      <c r="A1327" s="4" t="s">
        <v>3911</v>
      </c>
      <c r="B1327" s="5" t="s">
        <v>3912</v>
      </c>
      <c r="C1327" s="4" t="s">
        <v>13</v>
      </c>
      <c r="D1327" s="4" t="s">
        <v>3913</v>
      </c>
    </row>
    <row r="1328" spans="1:4" ht="56.25">
      <c r="A1328" s="4" t="s">
        <v>3914</v>
      </c>
      <c r="B1328" s="5" t="s">
        <v>3915</v>
      </c>
      <c r="C1328" s="4" t="s">
        <v>13</v>
      </c>
      <c r="D1328" s="4" t="s">
        <v>111</v>
      </c>
    </row>
    <row r="1329" spans="1:4" ht="67.5">
      <c r="A1329" s="4" t="s">
        <v>3916</v>
      </c>
      <c r="B1329" s="5" t="s">
        <v>3917</v>
      </c>
      <c r="C1329" s="4" t="s">
        <v>13</v>
      </c>
      <c r="D1329" s="4" t="s">
        <v>3918</v>
      </c>
    </row>
    <row r="1330" spans="1:4" ht="67.5">
      <c r="A1330" s="4" t="s">
        <v>3919</v>
      </c>
      <c r="B1330" s="5" t="s">
        <v>3920</v>
      </c>
      <c r="C1330" s="4" t="s">
        <v>13</v>
      </c>
      <c r="D1330" s="4" t="s">
        <v>150</v>
      </c>
    </row>
    <row r="1331" spans="1:4" ht="67.5">
      <c r="A1331" s="4" t="s">
        <v>3921</v>
      </c>
      <c r="B1331" s="5" t="s">
        <v>3922</v>
      </c>
      <c r="C1331" s="4" t="s">
        <v>13</v>
      </c>
      <c r="D1331" s="4" t="s">
        <v>3122</v>
      </c>
    </row>
    <row r="1332" spans="1:4" ht="67.5">
      <c r="A1332" s="4" t="s">
        <v>3923</v>
      </c>
      <c r="B1332" s="5" t="s">
        <v>3924</v>
      </c>
      <c r="C1332" s="4" t="s">
        <v>13</v>
      </c>
      <c r="D1332" s="4" t="s">
        <v>3925</v>
      </c>
    </row>
    <row r="1333" spans="1:4" ht="67.5">
      <c r="A1333" s="4" t="s">
        <v>3926</v>
      </c>
      <c r="B1333" s="5" t="s">
        <v>3927</v>
      </c>
      <c r="C1333" s="4" t="s">
        <v>13</v>
      </c>
      <c r="D1333" s="4" t="s">
        <v>3928</v>
      </c>
    </row>
    <row r="1334" spans="1:4" ht="67.5">
      <c r="A1334" s="4" t="s">
        <v>3929</v>
      </c>
      <c r="B1334" s="5" t="s">
        <v>3930</v>
      </c>
      <c r="C1334" s="4" t="s">
        <v>13</v>
      </c>
      <c r="D1334" s="4" t="s">
        <v>2841</v>
      </c>
    </row>
    <row r="1335" spans="1:4" ht="67.5">
      <c r="A1335" s="4" t="s">
        <v>3931</v>
      </c>
      <c r="B1335" s="5" t="s">
        <v>3932</v>
      </c>
      <c r="C1335" s="4" t="s">
        <v>13</v>
      </c>
      <c r="D1335" s="4" t="s">
        <v>3933</v>
      </c>
    </row>
    <row r="1336" spans="1:4" ht="67.5">
      <c r="A1336" s="4" t="s">
        <v>3934</v>
      </c>
      <c r="B1336" s="5" t="s">
        <v>3935</v>
      </c>
      <c r="C1336" s="4" t="s">
        <v>13</v>
      </c>
      <c r="D1336" s="4" t="s">
        <v>3936</v>
      </c>
    </row>
    <row r="1337" spans="1:4" ht="67.5">
      <c r="A1337" s="4" t="s">
        <v>3937</v>
      </c>
      <c r="B1337" s="5" t="s">
        <v>3938</v>
      </c>
      <c r="C1337" s="4" t="s">
        <v>13</v>
      </c>
      <c r="D1337" s="4" t="s">
        <v>3939</v>
      </c>
    </row>
    <row r="1338" spans="1:4" ht="67.5">
      <c r="A1338" s="4" t="s">
        <v>3940</v>
      </c>
      <c r="B1338" s="5" t="s">
        <v>3941</v>
      </c>
      <c r="C1338" s="4" t="s">
        <v>13</v>
      </c>
      <c r="D1338" s="4" t="s">
        <v>3942</v>
      </c>
    </row>
    <row r="1339" spans="1:4" ht="67.5">
      <c r="A1339" s="4" t="s">
        <v>3943</v>
      </c>
      <c r="B1339" s="5" t="s">
        <v>3944</v>
      </c>
      <c r="C1339" s="4" t="s">
        <v>13</v>
      </c>
      <c r="D1339" s="4" t="s">
        <v>3945</v>
      </c>
    </row>
    <row r="1340" spans="1:4" ht="67.5">
      <c r="A1340" s="4" t="s">
        <v>3946</v>
      </c>
      <c r="B1340" s="5" t="s">
        <v>3947</v>
      </c>
      <c r="C1340" s="4" t="s">
        <v>13</v>
      </c>
      <c r="D1340" s="4" t="s">
        <v>3948</v>
      </c>
    </row>
    <row r="1341" spans="1:4" ht="67.5">
      <c r="A1341" s="4" t="s">
        <v>3949</v>
      </c>
      <c r="B1341" s="5" t="s">
        <v>3950</v>
      </c>
      <c r="C1341" s="4" t="s">
        <v>13</v>
      </c>
      <c r="D1341" s="4" t="s">
        <v>3951</v>
      </c>
    </row>
    <row r="1342" spans="1:4" ht="56.25">
      <c r="A1342" s="4" t="s">
        <v>3952</v>
      </c>
      <c r="B1342" s="5" t="s">
        <v>3953</v>
      </c>
      <c r="C1342" s="4" t="s">
        <v>13</v>
      </c>
      <c r="D1342" s="4" t="s">
        <v>3</v>
      </c>
    </row>
    <row r="1343" spans="1:4" ht="67.5">
      <c r="A1343" s="4" t="s">
        <v>3954</v>
      </c>
      <c r="B1343" s="5" t="s">
        <v>3955</v>
      </c>
      <c r="C1343" s="4" t="s">
        <v>13</v>
      </c>
      <c r="D1343" s="4" t="s">
        <v>3756</v>
      </c>
    </row>
    <row r="1344" spans="1:4" ht="45">
      <c r="A1344" s="4" t="s">
        <v>3956</v>
      </c>
      <c r="B1344" s="5" t="s">
        <v>3957</v>
      </c>
      <c r="C1344" s="4" t="s">
        <v>13</v>
      </c>
      <c r="D1344" s="4" t="s">
        <v>3958</v>
      </c>
    </row>
    <row r="1345" spans="1:4" ht="45">
      <c r="A1345" s="4" t="s">
        <v>3959</v>
      </c>
      <c r="B1345" s="5" t="s">
        <v>3960</v>
      </c>
      <c r="C1345" s="4" t="s">
        <v>13</v>
      </c>
      <c r="D1345" s="4" t="s">
        <v>3961</v>
      </c>
    </row>
    <row r="1346" spans="1:4" ht="56.25">
      <c r="A1346" s="4" t="s">
        <v>3962</v>
      </c>
      <c r="B1346" s="5" t="s">
        <v>3963</v>
      </c>
      <c r="C1346" s="4" t="s">
        <v>13</v>
      </c>
      <c r="D1346" s="4" t="s">
        <v>3964</v>
      </c>
    </row>
    <row r="1347" spans="1:4" ht="45">
      <c r="A1347" s="4" t="s">
        <v>3965</v>
      </c>
      <c r="B1347" s="5" t="s">
        <v>3966</v>
      </c>
      <c r="C1347" s="4" t="s">
        <v>13</v>
      </c>
      <c r="D1347" s="4" t="s">
        <v>3967</v>
      </c>
    </row>
    <row r="1348" spans="1:4" ht="67.5">
      <c r="A1348" s="4" t="s">
        <v>3968</v>
      </c>
      <c r="B1348" s="5" t="s">
        <v>3969</v>
      </c>
      <c r="C1348" s="4" t="s">
        <v>13</v>
      </c>
      <c r="D1348" s="4" t="s">
        <v>3970</v>
      </c>
    </row>
    <row r="1349" spans="1:4" ht="56.25">
      <c r="A1349" s="4" t="s">
        <v>3971</v>
      </c>
      <c r="B1349" s="5" t="s">
        <v>3972</v>
      </c>
      <c r="C1349" s="4" t="s">
        <v>13</v>
      </c>
      <c r="D1349" s="4" t="s">
        <v>1589</v>
      </c>
    </row>
    <row r="1350" spans="1:4" ht="56.25">
      <c r="A1350" s="4" t="s">
        <v>3973</v>
      </c>
      <c r="B1350" s="5" t="s">
        <v>3974</v>
      </c>
      <c r="C1350" s="4" t="s">
        <v>13</v>
      </c>
      <c r="D1350" s="4" t="s">
        <v>1316</v>
      </c>
    </row>
    <row r="1351" spans="1:4" ht="45">
      <c r="A1351" s="4" t="s">
        <v>3975</v>
      </c>
      <c r="B1351" s="5" t="s">
        <v>3976</v>
      </c>
      <c r="C1351" s="4" t="s">
        <v>13</v>
      </c>
      <c r="D1351" s="4" t="s">
        <v>3977</v>
      </c>
    </row>
    <row r="1352" spans="1:4" ht="67.5">
      <c r="A1352" s="4" t="s">
        <v>3978</v>
      </c>
      <c r="B1352" s="5" t="s">
        <v>3979</v>
      </c>
      <c r="C1352" s="4" t="s">
        <v>13</v>
      </c>
      <c r="D1352" s="4" t="s">
        <v>3980</v>
      </c>
    </row>
    <row r="1353" spans="1:4" ht="45">
      <c r="A1353" s="4" t="s">
        <v>3981</v>
      </c>
      <c r="B1353" s="5" t="s">
        <v>3982</v>
      </c>
      <c r="C1353" s="4" t="s">
        <v>13</v>
      </c>
      <c r="D1353" s="4" t="s">
        <v>292</v>
      </c>
    </row>
    <row r="1354" spans="1:4" ht="56.25">
      <c r="A1354" s="4" t="s">
        <v>3983</v>
      </c>
      <c r="B1354" s="5" t="s">
        <v>3984</v>
      </c>
      <c r="C1354" s="4" t="s">
        <v>13</v>
      </c>
      <c r="D1354" s="4" t="s">
        <v>1510</v>
      </c>
    </row>
    <row r="1355" spans="1:4" ht="56.25">
      <c r="A1355" s="4" t="s">
        <v>3985</v>
      </c>
      <c r="B1355" s="5" t="s">
        <v>3986</v>
      </c>
      <c r="C1355" s="4" t="s">
        <v>13</v>
      </c>
      <c r="D1355" s="4" t="s">
        <v>3987</v>
      </c>
    </row>
    <row r="1356" spans="1:4" ht="67.5">
      <c r="A1356" s="4" t="s">
        <v>3988</v>
      </c>
      <c r="B1356" s="5" t="s">
        <v>3989</v>
      </c>
      <c r="C1356" s="4" t="s">
        <v>13</v>
      </c>
      <c r="D1356" s="4" t="s">
        <v>1684</v>
      </c>
    </row>
    <row r="1357" spans="1:4" ht="45">
      <c r="A1357" s="4" t="s">
        <v>3990</v>
      </c>
      <c r="B1357" s="5" t="s">
        <v>3991</v>
      </c>
      <c r="C1357" s="4" t="s">
        <v>13</v>
      </c>
      <c r="D1357" s="4" t="s">
        <v>3992</v>
      </c>
    </row>
    <row r="1358" spans="1:4" ht="56.25">
      <c r="A1358" s="4" t="s">
        <v>3993</v>
      </c>
      <c r="B1358" s="5" t="s">
        <v>3994</v>
      </c>
      <c r="C1358" s="4" t="s">
        <v>13</v>
      </c>
      <c r="D1358" s="4" t="s">
        <v>139</v>
      </c>
    </row>
    <row r="1359" spans="1:4" ht="67.5">
      <c r="A1359" s="4" t="s">
        <v>3995</v>
      </c>
      <c r="B1359" s="5" t="s">
        <v>3996</v>
      </c>
      <c r="C1359" s="4" t="s">
        <v>13</v>
      </c>
      <c r="D1359" s="4" t="s">
        <v>3997</v>
      </c>
    </row>
    <row r="1360" spans="1:4" ht="45">
      <c r="A1360" s="4" t="s">
        <v>3998</v>
      </c>
      <c r="B1360" s="5" t="s">
        <v>3999</v>
      </c>
      <c r="C1360" s="4" t="s">
        <v>13</v>
      </c>
      <c r="D1360" s="4" t="s">
        <v>4000</v>
      </c>
    </row>
    <row r="1361" spans="1:4" ht="67.5">
      <c r="A1361" s="4" t="s">
        <v>4001</v>
      </c>
      <c r="B1361" s="5" t="s">
        <v>4002</v>
      </c>
      <c r="C1361" s="4" t="s">
        <v>13</v>
      </c>
      <c r="D1361" s="4" t="s">
        <v>290</v>
      </c>
    </row>
    <row r="1362" spans="1:4" ht="56.25">
      <c r="A1362" s="4" t="s">
        <v>4003</v>
      </c>
      <c r="B1362" s="5" t="s">
        <v>4004</v>
      </c>
      <c r="C1362" s="4" t="s">
        <v>13</v>
      </c>
      <c r="D1362" s="4" t="s">
        <v>4005</v>
      </c>
    </row>
    <row r="1363" spans="1:4" ht="67.5">
      <c r="A1363" s="4" t="s">
        <v>4006</v>
      </c>
      <c r="B1363" s="5" t="s">
        <v>4007</v>
      </c>
      <c r="C1363" s="4" t="s">
        <v>13</v>
      </c>
      <c r="D1363" s="4" t="s">
        <v>4008</v>
      </c>
    </row>
    <row r="1364" spans="1:4" ht="45">
      <c r="A1364" s="4" t="s">
        <v>4009</v>
      </c>
      <c r="B1364" s="5" t="s">
        <v>4010</v>
      </c>
      <c r="C1364" s="4" t="s">
        <v>13</v>
      </c>
      <c r="D1364" s="4" t="s">
        <v>4011</v>
      </c>
    </row>
    <row r="1365" spans="1:4" ht="56.25">
      <c r="A1365" s="4" t="s">
        <v>4012</v>
      </c>
      <c r="B1365" s="5" t="s">
        <v>4013</v>
      </c>
      <c r="C1365" s="4" t="s">
        <v>13</v>
      </c>
      <c r="D1365" s="4" t="s">
        <v>4014</v>
      </c>
    </row>
    <row r="1366" spans="1:4" ht="45">
      <c r="A1366" s="4" t="s">
        <v>4015</v>
      </c>
      <c r="B1366" s="5" t="s">
        <v>4016</v>
      </c>
      <c r="C1366" s="4" t="s">
        <v>13</v>
      </c>
      <c r="D1366" s="4" t="s">
        <v>4017</v>
      </c>
    </row>
    <row r="1367" spans="1:4" ht="45">
      <c r="A1367" s="4" t="s">
        <v>4018</v>
      </c>
      <c r="B1367" s="5" t="s">
        <v>4019</v>
      </c>
      <c r="C1367" s="4" t="s">
        <v>13</v>
      </c>
      <c r="D1367" s="4" t="s">
        <v>4020</v>
      </c>
    </row>
    <row r="1368" spans="1:4" ht="45">
      <c r="A1368" s="4" t="s">
        <v>4021</v>
      </c>
      <c r="B1368" s="5" t="s">
        <v>4022</v>
      </c>
      <c r="C1368" s="4" t="s">
        <v>13</v>
      </c>
      <c r="D1368" s="4" t="s">
        <v>4023</v>
      </c>
    </row>
    <row r="1369" spans="1:4" ht="45">
      <c r="A1369" s="4" t="s">
        <v>4024</v>
      </c>
      <c r="B1369" s="5" t="s">
        <v>4025</v>
      </c>
      <c r="C1369" s="4" t="s">
        <v>13</v>
      </c>
      <c r="D1369" s="4" t="s">
        <v>4026</v>
      </c>
    </row>
    <row r="1370" spans="1:4" ht="45">
      <c r="A1370" s="4" t="s">
        <v>4027</v>
      </c>
      <c r="B1370" s="5" t="s">
        <v>4028</v>
      </c>
      <c r="C1370" s="4" t="s">
        <v>13</v>
      </c>
      <c r="D1370" s="4" t="s">
        <v>4029</v>
      </c>
    </row>
    <row r="1371" spans="1:4" ht="45">
      <c r="A1371" s="4" t="s">
        <v>4030</v>
      </c>
      <c r="B1371" s="5" t="s">
        <v>4031</v>
      </c>
      <c r="C1371" s="4" t="s">
        <v>13</v>
      </c>
      <c r="D1371" s="4" t="s">
        <v>4032</v>
      </c>
    </row>
    <row r="1372" spans="1:4" ht="45">
      <c r="A1372" s="4" t="s">
        <v>4033</v>
      </c>
      <c r="B1372" s="5" t="s">
        <v>4034</v>
      </c>
      <c r="C1372" s="4" t="s">
        <v>13</v>
      </c>
      <c r="D1372" s="4" t="s">
        <v>4035</v>
      </c>
    </row>
    <row r="1373" spans="1:4" ht="45">
      <c r="A1373" s="4" t="s">
        <v>4036</v>
      </c>
      <c r="B1373" s="5" t="s">
        <v>4037</v>
      </c>
      <c r="C1373" s="4" t="s">
        <v>13</v>
      </c>
      <c r="D1373" s="4" t="s">
        <v>4038</v>
      </c>
    </row>
    <row r="1374" spans="1:4" ht="45">
      <c r="A1374" s="4" t="s">
        <v>4039</v>
      </c>
      <c r="B1374" s="5" t="s">
        <v>4040</v>
      </c>
      <c r="C1374" s="4" t="s">
        <v>13</v>
      </c>
      <c r="D1374" s="4" t="s">
        <v>445</v>
      </c>
    </row>
    <row r="1375" spans="1:4" ht="45">
      <c r="A1375" s="4" t="s">
        <v>4041</v>
      </c>
      <c r="B1375" s="5" t="s">
        <v>4042</v>
      </c>
      <c r="C1375" s="4" t="s">
        <v>13</v>
      </c>
      <c r="D1375" s="4" t="s">
        <v>4043</v>
      </c>
    </row>
    <row r="1376" spans="1:4" ht="56.25">
      <c r="A1376" s="4" t="s">
        <v>4044</v>
      </c>
      <c r="B1376" s="5" t="s">
        <v>4045</v>
      </c>
      <c r="C1376" s="4" t="s">
        <v>13</v>
      </c>
      <c r="D1376" s="4" t="s">
        <v>4046</v>
      </c>
    </row>
    <row r="1377" spans="1:4" ht="56.25">
      <c r="A1377" s="4" t="s">
        <v>4047</v>
      </c>
      <c r="B1377" s="5" t="s">
        <v>4048</v>
      </c>
      <c r="C1377" s="4" t="s">
        <v>13</v>
      </c>
      <c r="D1377" s="4" t="s">
        <v>225</v>
      </c>
    </row>
    <row r="1378" spans="1:4" ht="56.25">
      <c r="A1378" s="4" t="s">
        <v>4049</v>
      </c>
      <c r="B1378" s="5" t="s">
        <v>4050</v>
      </c>
      <c r="C1378" s="4" t="s">
        <v>13</v>
      </c>
      <c r="D1378" s="4" t="s">
        <v>210</v>
      </c>
    </row>
    <row r="1379" spans="1:4" ht="56.25">
      <c r="A1379" s="4" t="s">
        <v>4051</v>
      </c>
      <c r="B1379" s="5" t="s">
        <v>4052</v>
      </c>
      <c r="C1379" s="4" t="s">
        <v>13</v>
      </c>
      <c r="D1379" s="4" t="s">
        <v>4053</v>
      </c>
    </row>
    <row r="1380" spans="1:4" ht="56.25">
      <c r="A1380" s="4" t="s">
        <v>4054</v>
      </c>
      <c r="B1380" s="5" t="s">
        <v>4055</v>
      </c>
      <c r="C1380" s="4" t="s">
        <v>13</v>
      </c>
      <c r="D1380" s="4" t="s">
        <v>4056</v>
      </c>
    </row>
    <row r="1381" spans="1:4" ht="56.25">
      <c r="A1381" s="4" t="s">
        <v>4057</v>
      </c>
      <c r="B1381" s="5" t="s">
        <v>4058</v>
      </c>
      <c r="C1381" s="4" t="s">
        <v>13</v>
      </c>
      <c r="D1381" s="4" t="s">
        <v>4059</v>
      </c>
    </row>
    <row r="1382" spans="1:4" ht="56.25">
      <c r="A1382" s="4" t="s">
        <v>4060</v>
      </c>
      <c r="B1382" s="5" t="s">
        <v>4061</v>
      </c>
      <c r="C1382" s="4" t="s">
        <v>13</v>
      </c>
      <c r="D1382" s="4" t="s">
        <v>3744</v>
      </c>
    </row>
    <row r="1383" spans="1:4" ht="56.25">
      <c r="A1383" s="4" t="s">
        <v>4062</v>
      </c>
      <c r="B1383" s="5" t="s">
        <v>4063</v>
      </c>
      <c r="C1383" s="4" t="s">
        <v>13</v>
      </c>
      <c r="D1383" s="4" t="s">
        <v>2778</v>
      </c>
    </row>
    <row r="1384" spans="1:4" ht="56.25">
      <c r="A1384" s="4" t="s">
        <v>4064</v>
      </c>
      <c r="B1384" s="5" t="s">
        <v>4065</v>
      </c>
      <c r="C1384" s="4" t="s">
        <v>13</v>
      </c>
      <c r="D1384" s="4" t="s">
        <v>4066</v>
      </c>
    </row>
    <row r="1385" spans="1:4" ht="56.25">
      <c r="A1385" s="4" t="s">
        <v>4067</v>
      </c>
      <c r="B1385" s="5" t="s">
        <v>4068</v>
      </c>
      <c r="C1385" s="4" t="s">
        <v>13</v>
      </c>
      <c r="D1385" s="4" t="s">
        <v>4069</v>
      </c>
    </row>
    <row r="1386" spans="1:4" ht="67.5">
      <c r="A1386" s="4" t="s">
        <v>4070</v>
      </c>
      <c r="B1386" s="5" t="s">
        <v>4071</v>
      </c>
      <c r="C1386" s="4" t="s">
        <v>13</v>
      </c>
      <c r="D1386" s="4" t="s">
        <v>4072</v>
      </c>
    </row>
    <row r="1387" spans="1:4" ht="56.25">
      <c r="A1387" s="4" t="s">
        <v>4073</v>
      </c>
      <c r="B1387" s="5" t="s">
        <v>4074</v>
      </c>
      <c r="C1387" s="4" t="s">
        <v>13</v>
      </c>
      <c r="D1387" s="4" t="s">
        <v>4075</v>
      </c>
    </row>
    <row r="1388" spans="1:4" ht="67.5">
      <c r="A1388" s="4" t="s">
        <v>4076</v>
      </c>
      <c r="B1388" s="5" t="s">
        <v>4077</v>
      </c>
      <c r="C1388" s="4" t="s">
        <v>13</v>
      </c>
      <c r="D1388" s="4" t="s">
        <v>4078</v>
      </c>
    </row>
    <row r="1389" spans="1:4" ht="45">
      <c r="A1389" s="4" t="s">
        <v>4079</v>
      </c>
      <c r="B1389" s="5" t="s">
        <v>4080</v>
      </c>
      <c r="C1389" s="4" t="s">
        <v>13</v>
      </c>
      <c r="D1389" s="4" t="s">
        <v>1117</v>
      </c>
    </row>
    <row r="1390" spans="1:4" ht="45">
      <c r="A1390" s="4" t="s">
        <v>4081</v>
      </c>
      <c r="B1390" s="5" t="s">
        <v>4082</v>
      </c>
      <c r="C1390" s="4" t="s">
        <v>13</v>
      </c>
      <c r="D1390" s="4" t="s">
        <v>3</v>
      </c>
    </row>
    <row r="1391" spans="1:4" ht="45">
      <c r="A1391" s="4" t="s">
        <v>4083</v>
      </c>
      <c r="B1391" s="5" t="s">
        <v>4084</v>
      </c>
      <c r="C1391" s="4" t="s">
        <v>13</v>
      </c>
      <c r="D1391" s="4" t="s">
        <v>101</v>
      </c>
    </row>
    <row r="1392" spans="1:4" ht="45">
      <c r="A1392" s="4" t="s">
        <v>4085</v>
      </c>
      <c r="B1392" s="5" t="s">
        <v>4086</v>
      </c>
      <c r="C1392" s="4" t="s">
        <v>13</v>
      </c>
      <c r="D1392" s="4" t="s">
        <v>4087</v>
      </c>
    </row>
    <row r="1393" spans="1:4" ht="56.25">
      <c r="A1393" s="4" t="s">
        <v>4088</v>
      </c>
      <c r="B1393" s="5" t="s">
        <v>4089</v>
      </c>
      <c r="C1393" s="4" t="s">
        <v>13</v>
      </c>
      <c r="D1393" s="4" t="s">
        <v>109</v>
      </c>
    </row>
    <row r="1394" spans="1:4" ht="56.25">
      <c r="A1394" s="4" t="s">
        <v>4090</v>
      </c>
      <c r="B1394" s="5" t="s">
        <v>4091</v>
      </c>
      <c r="C1394" s="4" t="s">
        <v>13</v>
      </c>
      <c r="D1394" s="4" t="s">
        <v>4092</v>
      </c>
    </row>
    <row r="1395" spans="1:4" ht="56.25">
      <c r="A1395" s="4" t="s">
        <v>4093</v>
      </c>
      <c r="B1395" s="5" t="s">
        <v>4094</v>
      </c>
      <c r="C1395" s="4" t="s">
        <v>13</v>
      </c>
      <c r="D1395" s="4" t="s">
        <v>149</v>
      </c>
    </row>
    <row r="1396" spans="1:4" ht="56.25">
      <c r="A1396" s="4" t="s">
        <v>4095</v>
      </c>
      <c r="B1396" s="5" t="s">
        <v>4096</v>
      </c>
      <c r="C1396" s="4" t="s">
        <v>13</v>
      </c>
      <c r="D1396" s="4" t="s">
        <v>178</v>
      </c>
    </row>
    <row r="1397" spans="1:4" ht="56.25">
      <c r="A1397" s="4" t="s">
        <v>4097</v>
      </c>
      <c r="B1397" s="5" t="s">
        <v>4098</v>
      </c>
      <c r="C1397" s="4" t="s">
        <v>13</v>
      </c>
      <c r="D1397" s="4" t="s">
        <v>4099</v>
      </c>
    </row>
    <row r="1398" spans="1:4" ht="56.25">
      <c r="A1398" s="4" t="s">
        <v>4100</v>
      </c>
      <c r="B1398" s="5" t="s">
        <v>4101</v>
      </c>
      <c r="C1398" s="4" t="s">
        <v>13</v>
      </c>
      <c r="D1398" s="4" t="s">
        <v>4102</v>
      </c>
    </row>
    <row r="1399" spans="1:4" ht="56.25">
      <c r="A1399" s="4" t="s">
        <v>4103</v>
      </c>
      <c r="B1399" s="5" t="s">
        <v>4104</v>
      </c>
      <c r="C1399" s="4" t="s">
        <v>13</v>
      </c>
      <c r="D1399" s="4" t="s">
        <v>4105</v>
      </c>
    </row>
    <row r="1400" spans="1:4" ht="56.25">
      <c r="A1400" s="4" t="s">
        <v>4106</v>
      </c>
      <c r="B1400" s="5" t="s">
        <v>4107</v>
      </c>
      <c r="C1400" s="4" t="s">
        <v>13</v>
      </c>
      <c r="D1400" s="4" t="s">
        <v>1386</v>
      </c>
    </row>
    <row r="1401" spans="1:4" ht="56.25">
      <c r="A1401" s="4" t="s">
        <v>4108</v>
      </c>
      <c r="B1401" s="5" t="s">
        <v>4109</v>
      </c>
      <c r="C1401" s="4" t="s">
        <v>13</v>
      </c>
      <c r="D1401" s="4" t="s">
        <v>2478</v>
      </c>
    </row>
    <row r="1402" spans="1:4" ht="56.25">
      <c r="A1402" s="4" t="s">
        <v>4110</v>
      </c>
      <c r="B1402" s="5" t="s">
        <v>4111</v>
      </c>
      <c r="C1402" s="4" t="s">
        <v>13</v>
      </c>
      <c r="D1402" s="4" t="s">
        <v>4112</v>
      </c>
    </row>
    <row r="1403" spans="1:4" ht="56.25">
      <c r="A1403" s="4" t="s">
        <v>4113</v>
      </c>
      <c r="B1403" s="5" t="s">
        <v>4114</v>
      </c>
      <c r="C1403" s="4" t="s">
        <v>13</v>
      </c>
      <c r="D1403" s="4" t="s">
        <v>4115</v>
      </c>
    </row>
    <row r="1404" spans="1:4" ht="56.25">
      <c r="A1404" s="4" t="s">
        <v>4116</v>
      </c>
      <c r="B1404" s="5" t="s">
        <v>4117</v>
      </c>
      <c r="C1404" s="4" t="s">
        <v>13</v>
      </c>
      <c r="D1404" s="4" t="s">
        <v>4118</v>
      </c>
    </row>
    <row r="1405" spans="1:4" ht="45">
      <c r="A1405" s="4" t="s">
        <v>4119</v>
      </c>
      <c r="B1405" s="5" t="s">
        <v>4120</v>
      </c>
      <c r="C1405" s="4" t="s">
        <v>13</v>
      </c>
      <c r="D1405" s="4" t="s">
        <v>4121</v>
      </c>
    </row>
    <row r="1406" spans="1:4" ht="45">
      <c r="A1406" s="4" t="s">
        <v>4122</v>
      </c>
      <c r="B1406" s="5" t="s">
        <v>4123</v>
      </c>
      <c r="C1406" s="4" t="s">
        <v>13</v>
      </c>
      <c r="D1406" s="4" t="s">
        <v>4124</v>
      </c>
    </row>
    <row r="1407" spans="1:4" ht="45">
      <c r="A1407" s="4" t="s">
        <v>4125</v>
      </c>
      <c r="B1407" s="5" t="s">
        <v>4126</v>
      </c>
      <c r="C1407" s="4" t="s">
        <v>13</v>
      </c>
      <c r="D1407" s="4" t="s">
        <v>4127</v>
      </c>
    </row>
    <row r="1408" spans="1:4" ht="45">
      <c r="A1408" s="4" t="s">
        <v>4128</v>
      </c>
      <c r="B1408" s="5" t="s">
        <v>4129</v>
      </c>
      <c r="C1408" s="4" t="s">
        <v>13</v>
      </c>
      <c r="D1408" s="4" t="s">
        <v>4130</v>
      </c>
    </row>
    <row r="1409" spans="1:4" ht="45">
      <c r="A1409" s="4" t="s">
        <v>4131</v>
      </c>
      <c r="B1409" s="5" t="s">
        <v>4132</v>
      </c>
      <c r="C1409" s="4" t="s">
        <v>13</v>
      </c>
      <c r="D1409" s="4" t="s">
        <v>4133</v>
      </c>
    </row>
    <row r="1410" spans="1:4" ht="45">
      <c r="A1410" s="4" t="s">
        <v>4134</v>
      </c>
      <c r="B1410" s="5" t="s">
        <v>4135</v>
      </c>
      <c r="C1410" s="4" t="s">
        <v>13</v>
      </c>
      <c r="D1410" s="4" t="s">
        <v>4136</v>
      </c>
    </row>
    <row r="1411" spans="1:4" ht="45">
      <c r="A1411" s="4" t="s">
        <v>4137</v>
      </c>
      <c r="B1411" s="5" t="s">
        <v>4138</v>
      </c>
      <c r="C1411" s="4" t="s">
        <v>13</v>
      </c>
      <c r="D1411" s="4" t="s">
        <v>3942</v>
      </c>
    </row>
    <row r="1412" spans="1:4" ht="45">
      <c r="A1412" s="4" t="s">
        <v>4139</v>
      </c>
      <c r="B1412" s="5" t="s">
        <v>4140</v>
      </c>
      <c r="C1412" s="4" t="s">
        <v>13</v>
      </c>
      <c r="D1412" s="4" t="s">
        <v>3294</v>
      </c>
    </row>
    <row r="1413" spans="1:4" ht="45">
      <c r="A1413" s="4" t="s">
        <v>4141</v>
      </c>
      <c r="B1413" s="5" t="s">
        <v>4142</v>
      </c>
      <c r="C1413" s="4" t="s">
        <v>13</v>
      </c>
      <c r="D1413" s="4" t="s">
        <v>4143</v>
      </c>
    </row>
    <row r="1414" spans="1:4" ht="45">
      <c r="A1414" s="4" t="s">
        <v>4144</v>
      </c>
      <c r="B1414" s="5" t="s">
        <v>4145</v>
      </c>
      <c r="C1414" s="4" t="s">
        <v>13</v>
      </c>
      <c r="D1414" s="4" t="s">
        <v>1927</v>
      </c>
    </row>
    <row r="1415" spans="1:4" ht="45">
      <c r="A1415" s="4" t="s">
        <v>4146</v>
      </c>
      <c r="B1415" s="5" t="s">
        <v>4147</v>
      </c>
      <c r="C1415" s="4" t="s">
        <v>13</v>
      </c>
      <c r="D1415" s="4" t="s">
        <v>4148</v>
      </c>
    </row>
    <row r="1416" spans="1:4" ht="45">
      <c r="A1416" s="4" t="s">
        <v>4149</v>
      </c>
      <c r="B1416" s="5" t="s">
        <v>4150</v>
      </c>
      <c r="C1416" s="4" t="s">
        <v>13</v>
      </c>
      <c r="D1416" s="4" t="s">
        <v>4151</v>
      </c>
    </row>
    <row r="1417" spans="1:4" ht="56.25">
      <c r="A1417" s="4" t="s">
        <v>4152</v>
      </c>
      <c r="B1417" s="5" t="s">
        <v>4153</v>
      </c>
      <c r="C1417" s="4" t="s">
        <v>13</v>
      </c>
      <c r="D1417" s="4" t="s">
        <v>4154</v>
      </c>
    </row>
    <row r="1418" spans="1:4" ht="56.25">
      <c r="A1418" s="4" t="s">
        <v>4155</v>
      </c>
      <c r="B1418" s="5" t="s">
        <v>4156</v>
      </c>
      <c r="C1418" s="4" t="s">
        <v>13</v>
      </c>
      <c r="D1418" s="4" t="s">
        <v>4157</v>
      </c>
    </row>
    <row r="1419" spans="1:4" ht="56.25">
      <c r="A1419" s="4" t="s">
        <v>4158</v>
      </c>
      <c r="B1419" s="5" t="s">
        <v>4159</v>
      </c>
      <c r="C1419" s="4" t="s">
        <v>13</v>
      </c>
      <c r="D1419" s="4" t="s">
        <v>4160</v>
      </c>
    </row>
    <row r="1420" spans="1:4" ht="56.25">
      <c r="A1420" s="4" t="s">
        <v>4161</v>
      </c>
      <c r="B1420" s="5" t="s">
        <v>4162</v>
      </c>
      <c r="C1420" s="4" t="s">
        <v>13</v>
      </c>
      <c r="D1420" s="4" t="s">
        <v>1019</v>
      </c>
    </row>
    <row r="1421" spans="1:4" ht="56.25">
      <c r="A1421" s="4" t="s">
        <v>4163</v>
      </c>
      <c r="B1421" s="5" t="s">
        <v>4164</v>
      </c>
      <c r="C1421" s="4" t="s">
        <v>13</v>
      </c>
      <c r="D1421" s="4" t="s">
        <v>4165</v>
      </c>
    </row>
    <row r="1422" spans="1:4" ht="56.25">
      <c r="A1422" s="4" t="s">
        <v>4166</v>
      </c>
      <c r="B1422" s="5" t="s">
        <v>4167</v>
      </c>
      <c r="C1422" s="4" t="s">
        <v>13</v>
      </c>
      <c r="D1422" s="4" t="s">
        <v>4168</v>
      </c>
    </row>
    <row r="1423" spans="1:4" ht="45">
      <c r="A1423" s="4" t="s">
        <v>4169</v>
      </c>
      <c r="B1423" s="5" t="s">
        <v>4170</v>
      </c>
      <c r="C1423" s="4" t="s">
        <v>13</v>
      </c>
      <c r="D1423" s="4" t="s">
        <v>3829</v>
      </c>
    </row>
    <row r="1424" spans="1:4" ht="45">
      <c r="A1424" s="4" t="s">
        <v>4171</v>
      </c>
      <c r="B1424" s="5" t="s">
        <v>4172</v>
      </c>
      <c r="C1424" s="4" t="s">
        <v>13</v>
      </c>
      <c r="D1424" s="4" t="s">
        <v>4173</v>
      </c>
    </row>
    <row r="1425" spans="1:4" ht="45">
      <c r="A1425" s="4" t="s">
        <v>4174</v>
      </c>
      <c r="B1425" s="5" t="s">
        <v>4175</v>
      </c>
      <c r="C1425" s="4" t="s">
        <v>13</v>
      </c>
      <c r="D1425" s="4" t="s">
        <v>4176</v>
      </c>
    </row>
    <row r="1426" spans="1:4" ht="56.25">
      <c r="A1426" s="4" t="s">
        <v>4177</v>
      </c>
      <c r="B1426" s="5" t="s">
        <v>4178</v>
      </c>
      <c r="C1426" s="4" t="s">
        <v>13</v>
      </c>
      <c r="D1426" s="4" t="s">
        <v>4179</v>
      </c>
    </row>
    <row r="1427" spans="1:4" ht="56.25">
      <c r="A1427" s="4" t="s">
        <v>4180</v>
      </c>
      <c r="B1427" s="5" t="s">
        <v>4181</v>
      </c>
      <c r="C1427" s="4" t="s">
        <v>13</v>
      </c>
      <c r="D1427" s="4" t="s">
        <v>4182</v>
      </c>
    </row>
    <row r="1428" spans="1:4" ht="56.25">
      <c r="A1428" s="4" t="s">
        <v>4183</v>
      </c>
      <c r="B1428" s="5" t="s">
        <v>4184</v>
      </c>
      <c r="C1428" s="4" t="s">
        <v>13</v>
      </c>
      <c r="D1428" s="4" t="s">
        <v>4185</v>
      </c>
    </row>
    <row r="1429" spans="1:4" ht="56.25">
      <c r="A1429" s="4" t="s">
        <v>4186</v>
      </c>
      <c r="B1429" s="5" t="s">
        <v>4187</v>
      </c>
      <c r="C1429" s="4" t="s">
        <v>13</v>
      </c>
      <c r="D1429" s="4" t="s">
        <v>18</v>
      </c>
    </row>
    <row r="1430" spans="1:4" ht="56.25">
      <c r="A1430" s="4" t="s">
        <v>4188</v>
      </c>
      <c r="B1430" s="5" t="s">
        <v>4189</v>
      </c>
      <c r="C1430" s="4" t="s">
        <v>13</v>
      </c>
      <c r="D1430" s="4" t="s">
        <v>3311</v>
      </c>
    </row>
    <row r="1431" spans="1:4" ht="56.25">
      <c r="A1431" s="4" t="s">
        <v>4190</v>
      </c>
      <c r="B1431" s="5" t="s">
        <v>4191</v>
      </c>
      <c r="C1431" s="4" t="s">
        <v>13</v>
      </c>
      <c r="D1431" s="4" t="s">
        <v>4192</v>
      </c>
    </row>
    <row r="1432" spans="1:4" ht="45">
      <c r="A1432" s="4" t="s">
        <v>4193</v>
      </c>
      <c r="B1432" s="5" t="s">
        <v>4194</v>
      </c>
      <c r="C1432" s="4" t="s">
        <v>13</v>
      </c>
      <c r="D1432" s="4" t="s">
        <v>868</v>
      </c>
    </row>
    <row r="1433" spans="1:4" ht="45">
      <c r="A1433" s="4" t="s">
        <v>4195</v>
      </c>
      <c r="B1433" s="5" t="s">
        <v>4196</v>
      </c>
      <c r="C1433" s="4" t="s">
        <v>13</v>
      </c>
      <c r="D1433" s="4" t="s">
        <v>4197</v>
      </c>
    </row>
    <row r="1434" spans="1:4" ht="45">
      <c r="A1434" s="4" t="s">
        <v>4198</v>
      </c>
      <c r="B1434" s="5" t="s">
        <v>4199</v>
      </c>
      <c r="C1434" s="4" t="s">
        <v>13</v>
      </c>
      <c r="D1434" s="4" t="s">
        <v>4200</v>
      </c>
    </row>
    <row r="1435" spans="1:4" ht="56.25">
      <c r="A1435" s="4" t="s">
        <v>4201</v>
      </c>
      <c r="B1435" s="5" t="s">
        <v>4202</v>
      </c>
      <c r="C1435" s="4" t="s">
        <v>13</v>
      </c>
      <c r="D1435" s="4" t="s">
        <v>4203</v>
      </c>
    </row>
    <row r="1436" spans="1:4" ht="56.25">
      <c r="A1436" s="4" t="s">
        <v>4204</v>
      </c>
      <c r="B1436" s="5" t="s">
        <v>4205</v>
      </c>
      <c r="C1436" s="4" t="s">
        <v>13</v>
      </c>
      <c r="D1436" s="4" t="s">
        <v>4206</v>
      </c>
    </row>
    <row r="1437" spans="1:4" ht="56.25">
      <c r="A1437" s="4" t="s">
        <v>4207</v>
      </c>
      <c r="B1437" s="5" t="s">
        <v>4208</v>
      </c>
      <c r="C1437" s="4" t="s">
        <v>13</v>
      </c>
      <c r="D1437" s="4" t="s">
        <v>4209</v>
      </c>
    </row>
    <row r="1438" spans="1:4" ht="56.25">
      <c r="A1438" s="4" t="s">
        <v>4210</v>
      </c>
      <c r="B1438" s="5" t="s">
        <v>4211</v>
      </c>
      <c r="C1438" s="4" t="s">
        <v>13</v>
      </c>
      <c r="D1438" s="4" t="s">
        <v>4212</v>
      </c>
    </row>
    <row r="1439" spans="1:4" ht="56.25">
      <c r="A1439" s="4" t="s">
        <v>4213</v>
      </c>
      <c r="B1439" s="5" t="s">
        <v>4214</v>
      </c>
      <c r="C1439" s="4" t="s">
        <v>13</v>
      </c>
      <c r="D1439" s="4" t="s">
        <v>4215</v>
      </c>
    </row>
    <row r="1440" spans="1:4" ht="56.25">
      <c r="A1440" s="4" t="s">
        <v>4216</v>
      </c>
      <c r="B1440" s="5" t="s">
        <v>4217</v>
      </c>
      <c r="C1440" s="4" t="s">
        <v>13</v>
      </c>
      <c r="D1440" s="4" t="s">
        <v>4218</v>
      </c>
    </row>
    <row r="1441" spans="1:4" ht="56.25">
      <c r="A1441" s="4" t="s">
        <v>4219</v>
      </c>
      <c r="B1441" s="5" t="s">
        <v>4220</v>
      </c>
      <c r="C1441" s="4" t="s">
        <v>13</v>
      </c>
      <c r="D1441" s="4" t="s">
        <v>4221</v>
      </c>
    </row>
    <row r="1442" spans="1:4" ht="56.25">
      <c r="A1442" s="4" t="s">
        <v>4222</v>
      </c>
      <c r="B1442" s="5" t="s">
        <v>4223</v>
      </c>
      <c r="C1442" s="4" t="s">
        <v>13</v>
      </c>
      <c r="D1442" s="4" t="s">
        <v>4224</v>
      </c>
    </row>
    <row r="1443" spans="1:4" ht="56.25">
      <c r="A1443" s="4" t="s">
        <v>4225</v>
      </c>
      <c r="B1443" s="5" t="s">
        <v>4226</v>
      </c>
      <c r="C1443" s="4" t="s">
        <v>13</v>
      </c>
      <c r="D1443" s="4" t="s">
        <v>4227</v>
      </c>
    </row>
    <row r="1444" spans="1:4" ht="56.25">
      <c r="A1444" s="4" t="s">
        <v>4228</v>
      </c>
      <c r="B1444" s="5" t="s">
        <v>4229</v>
      </c>
      <c r="C1444" s="4" t="s">
        <v>13</v>
      </c>
      <c r="D1444" s="4" t="s">
        <v>4230</v>
      </c>
    </row>
    <row r="1445" spans="1:4" ht="56.25">
      <c r="A1445" s="4" t="s">
        <v>4231</v>
      </c>
      <c r="B1445" s="5" t="s">
        <v>4232</v>
      </c>
      <c r="C1445" s="4" t="s">
        <v>13</v>
      </c>
      <c r="D1445" s="4" t="s">
        <v>4233</v>
      </c>
    </row>
    <row r="1446" spans="1:4" ht="56.25">
      <c r="A1446" s="4" t="s">
        <v>4234</v>
      </c>
      <c r="B1446" s="5" t="s">
        <v>4235</v>
      </c>
      <c r="C1446" s="4" t="s">
        <v>13</v>
      </c>
      <c r="D1446" s="4" t="s">
        <v>4236</v>
      </c>
    </row>
    <row r="1447" spans="1:4" ht="56.25">
      <c r="A1447" s="4" t="s">
        <v>4237</v>
      </c>
      <c r="B1447" s="5" t="s">
        <v>4238</v>
      </c>
      <c r="C1447" s="4" t="s">
        <v>13</v>
      </c>
      <c r="D1447" s="4" t="s">
        <v>4239</v>
      </c>
    </row>
    <row r="1448" spans="1:4" ht="56.25">
      <c r="A1448" s="4" t="s">
        <v>4240</v>
      </c>
      <c r="B1448" s="5" t="s">
        <v>4241</v>
      </c>
      <c r="C1448" s="4" t="s">
        <v>13</v>
      </c>
      <c r="D1448" s="4" t="s">
        <v>4242</v>
      </c>
    </row>
    <row r="1449" spans="1:4" ht="56.25">
      <c r="A1449" s="4" t="s">
        <v>4243</v>
      </c>
      <c r="B1449" s="5" t="s">
        <v>4244</v>
      </c>
      <c r="C1449" s="4" t="s">
        <v>13</v>
      </c>
      <c r="D1449" s="4" t="s">
        <v>4245</v>
      </c>
    </row>
    <row r="1450" spans="1:4" ht="67.5">
      <c r="A1450" s="4" t="s">
        <v>4246</v>
      </c>
      <c r="B1450" s="5" t="s">
        <v>4247</v>
      </c>
      <c r="C1450" s="4" t="s">
        <v>13</v>
      </c>
      <c r="D1450" s="4" t="s">
        <v>44</v>
      </c>
    </row>
    <row r="1451" spans="1:4" ht="67.5">
      <c r="A1451" s="4" t="s">
        <v>4248</v>
      </c>
      <c r="B1451" s="5" t="s">
        <v>4249</v>
      </c>
      <c r="C1451" s="4" t="s">
        <v>13</v>
      </c>
      <c r="D1451" s="4" t="s">
        <v>4250</v>
      </c>
    </row>
    <row r="1452" spans="1:4" ht="67.5">
      <c r="A1452" s="4" t="s">
        <v>4251</v>
      </c>
      <c r="B1452" s="5" t="s">
        <v>4252</v>
      </c>
      <c r="C1452" s="4" t="s">
        <v>13</v>
      </c>
      <c r="D1452" s="4" t="s">
        <v>4253</v>
      </c>
    </row>
    <row r="1453" spans="1:4" ht="67.5">
      <c r="A1453" s="4" t="s">
        <v>4254</v>
      </c>
      <c r="B1453" s="5" t="s">
        <v>4255</v>
      </c>
      <c r="C1453" s="4" t="s">
        <v>13</v>
      </c>
      <c r="D1453" s="4" t="s">
        <v>4256</v>
      </c>
    </row>
    <row r="1454" spans="1:4" ht="67.5">
      <c r="A1454" s="4" t="s">
        <v>4257</v>
      </c>
      <c r="B1454" s="5" t="s">
        <v>4258</v>
      </c>
      <c r="C1454" s="4" t="s">
        <v>13</v>
      </c>
      <c r="D1454" s="4" t="s">
        <v>4259</v>
      </c>
    </row>
    <row r="1455" spans="1:4" ht="67.5">
      <c r="A1455" s="4" t="s">
        <v>4260</v>
      </c>
      <c r="B1455" s="5" t="s">
        <v>4261</v>
      </c>
      <c r="C1455" s="4" t="s">
        <v>13</v>
      </c>
      <c r="D1455" s="4" t="s">
        <v>1374</v>
      </c>
    </row>
    <row r="1456" spans="1:4" ht="67.5">
      <c r="A1456" s="4" t="s">
        <v>4262</v>
      </c>
      <c r="B1456" s="5" t="s">
        <v>4263</v>
      </c>
      <c r="C1456" s="4" t="s">
        <v>13</v>
      </c>
      <c r="D1456" s="4" t="s">
        <v>4264</v>
      </c>
    </row>
    <row r="1457" spans="1:4" ht="67.5">
      <c r="A1457" s="4" t="s">
        <v>4265</v>
      </c>
      <c r="B1457" s="5" t="s">
        <v>4266</v>
      </c>
      <c r="C1457" s="4" t="s">
        <v>13</v>
      </c>
      <c r="D1457" s="4" t="s">
        <v>4267</v>
      </c>
    </row>
    <row r="1458" spans="1:4" ht="67.5">
      <c r="A1458" s="4" t="s">
        <v>4268</v>
      </c>
      <c r="B1458" s="5" t="s">
        <v>4269</v>
      </c>
      <c r="C1458" s="4" t="s">
        <v>13</v>
      </c>
      <c r="D1458" s="4" t="s">
        <v>4270</v>
      </c>
    </row>
    <row r="1459" spans="1:4" ht="67.5">
      <c r="A1459" s="4" t="s">
        <v>4271</v>
      </c>
      <c r="B1459" s="5" t="s">
        <v>4272</v>
      </c>
      <c r="C1459" s="4" t="s">
        <v>13</v>
      </c>
      <c r="D1459" s="4" t="s">
        <v>4273</v>
      </c>
    </row>
    <row r="1460" spans="1:4" ht="67.5">
      <c r="A1460" s="4" t="s">
        <v>4274</v>
      </c>
      <c r="B1460" s="5" t="s">
        <v>4275</v>
      </c>
      <c r="C1460" s="4" t="s">
        <v>13</v>
      </c>
      <c r="D1460" s="4" t="s">
        <v>4276</v>
      </c>
    </row>
    <row r="1461" spans="1:4" ht="67.5">
      <c r="A1461" s="4" t="s">
        <v>4277</v>
      </c>
      <c r="B1461" s="5" t="s">
        <v>4278</v>
      </c>
      <c r="C1461" s="4" t="s">
        <v>13</v>
      </c>
      <c r="D1461" s="4" t="s">
        <v>4279</v>
      </c>
    </row>
    <row r="1462" spans="1:4" ht="67.5">
      <c r="A1462" s="4" t="s">
        <v>4280</v>
      </c>
      <c r="B1462" s="5" t="s">
        <v>4281</v>
      </c>
      <c r="C1462" s="4" t="s">
        <v>13</v>
      </c>
      <c r="D1462" s="4" t="s">
        <v>4282</v>
      </c>
    </row>
    <row r="1463" spans="1:4" ht="67.5">
      <c r="A1463" s="4" t="s">
        <v>4283</v>
      </c>
      <c r="B1463" s="5" t="s">
        <v>4284</v>
      </c>
      <c r="C1463" s="4" t="s">
        <v>13</v>
      </c>
      <c r="D1463" s="4" t="s">
        <v>4285</v>
      </c>
    </row>
    <row r="1464" spans="1:4" ht="67.5">
      <c r="A1464" s="4" t="s">
        <v>4286</v>
      </c>
      <c r="B1464" s="5" t="s">
        <v>4287</v>
      </c>
      <c r="C1464" s="4" t="s">
        <v>13</v>
      </c>
      <c r="D1464" s="4" t="s">
        <v>4288</v>
      </c>
    </row>
    <row r="1465" spans="1:4" ht="67.5">
      <c r="A1465" s="4" t="s">
        <v>4289</v>
      </c>
      <c r="B1465" s="5" t="s">
        <v>4290</v>
      </c>
      <c r="C1465" s="4" t="s">
        <v>13</v>
      </c>
      <c r="D1465" s="4" t="s">
        <v>4291</v>
      </c>
    </row>
    <row r="1466" spans="1:4" ht="67.5">
      <c r="A1466" s="4" t="s">
        <v>4292</v>
      </c>
      <c r="B1466" s="5" t="s">
        <v>4293</v>
      </c>
      <c r="C1466" s="4" t="s">
        <v>13</v>
      </c>
      <c r="D1466" s="4" t="s">
        <v>4294</v>
      </c>
    </row>
    <row r="1467" spans="1:4" ht="67.5">
      <c r="A1467" s="4" t="s">
        <v>4295</v>
      </c>
      <c r="B1467" s="5" t="s">
        <v>4296</v>
      </c>
      <c r="C1467" s="4" t="s">
        <v>13</v>
      </c>
      <c r="D1467" s="4" t="s">
        <v>1947</v>
      </c>
    </row>
    <row r="1468" spans="1:4" ht="67.5">
      <c r="A1468" s="4" t="s">
        <v>4297</v>
      </c>
      <c r="B1468" s="5" t="s">
        <v>4298</v>
      </c>
      <c r="C1468" s="4" t="s">
        <v>13</v>
      </c>
      <c r="D1468" s="4" t="s">
        <v>4299</v>
      </c>
    </row>
    <row r="1469" spans="1:4" ht="67.5">
      <c r="A1469" s="4" t="s">
        <v>4300</v>
      </c>
      <c r="B1469" s="5" t="s">
        <v>4301</v>
      </c>
      <c r="C1469" s="4" t="s">
        <v>13</v>
      </c>
      <c r="D1469" s="4" t="s">
        <v>4302</v>
      </c>
    </row>
    <row r="1470" spans="1:4" ht="67.5">
      <c r="A1470" s="4" t="s">
        <v>4303</v>
      </c>
      <c r="B1470" s="5" t="s">
        <v>4304</v>
      </c>
      <c r="C1470" s="4" t="s">
        <v>13</v>
      </c>
      <c r="D1470" s="4" t="s">
        <v>4305</v>
      </c>
    </row>
    <row r="1471" spans="1:4" ht="67.5">
      <c r="A1471" s="4" t="s">
        <v>4306</v>
      </c>
      <c r="B1471" s="5" t="s">
        <v>4307</v>
      </c>
      <c r="C1471" s="4" t="s">
        <v>13</v>
      </c>
      <c r="D1471" s="4" t="s">
        <v>296</v>
      </c>
    </row>
    <row r="1472" spans="1:4" ht="67.5">
      <c r="A1472" s="4" t="s">
        <v>4308</v>
      </c>
      <c r="B1472" s="5" t="s">
        <v>4309</v>
      </c>
      <c r="C1472" s="4" t="s">
        <v>13</v>
      </c>
      <c r="D1472" s="4" t="s">
        <v>4310</v>
      </c>
    </row>
    <row r="1473" spans="1:4" ht="67.5">
      <c r="A1473" s="4" t="s">
        <v>4311</v>
      </c>
      <c r="B1473" s="5" t="s">
        <v>4312</v>
      </c>
      <c r="C1473" s="4" t="s">
        <v>13</v>
      </c>
      <c r="D1473" s="4" t="s">
        <v>4313</v>
      </c>
    </row>
    <row r="1474" spans="1:4" ht="67.5">
      <c r="A1474" s="4" t="s">
        <v>4314</v>
      </c>
      <c r="B1474" s="5" t="s">
        <v>4315</v>
      </c>
      <c r="C1474" s="4" t="s">
        <v>13</v>
      </c>
      <c r="D1474" s="4" t="s">
        <v>4316</v>
      </c>
    </row>
    <row r="1475" spans="1:4" ht="67.5">
      <c r="A1475" s="4" t="s">
        <v>4317</v>
      </c>
      <c r="B1475" s="5" t="s">
        <v>4318</v>
      </c>
      <c r="C1475" s="4" t="s">
        <v>13</v>
      </c>
      <c r="D1475" s="4" t="s">
        <v>4319</v>
      </c>
    </row>
    <row r="1476" spans="1:4" ht="67.5">
      <c r="A1476" s="4" t="s">
        <v>4320</v>
      </c>
      <c r="B1476" s="5" t="s">
        <v>4321</v>
      </c>
      <c r="C1476" s="4" t="s">
        <v>13</v>
      </c>
      <c r="D1476" s="4" t="s">
        <v>4322</v>
      </c>
    </row>
    <row r="1477" spans="1:4" ht="67.5">
      <c r="A1477" s="4" t="s">
        <v>4323</v>
      </c>
      <c r="B1477" s="5" t="s">
        <v>4324</v>
      </c>
      <c r="C1477" s="4" t="s">
        <v>13</v>
      </c>
      <c r="D1477" s="4" t="s">
        <v>4325</v>
      </c>
    </row>
    <row r="1478" spans="1:4" ht="67.5">
      <c r="A1478" s="4" t="s">
        <v>4326</v>
      </c>
      <c r="B1478" s="5" t="s">
        <v>4327</v>
      </c>
      <c r="C1478" s="4" t="s">
        <v>13</v>
      </c>
      <c r="D1478" s="4" t="s">
        <v>4328</v>
      </c>
    </row>
    <row r="1479" spans="1:4" ht="67.5">
      <c r="A1479" s="4" t="s">
        <v>4329</v>
      </c>
      <c r="B1479" s="5" t="s">
        <v>4330</v>
      </c>
      <c r="C1479" s="4" t="s">
        <v>13</v>
      </c>
      <c r="D1479" s="4" t="s">
        <v>4331</v>
      </c>
    </row>
    <row r="1480" spans="1:4" ht="67.5">
      <c r="A1480" s="4" t="s">
        <v>4332</v>
      </c>
      <c r="B1480" s="5" t="s">
        <v>4333</v>
      </c>
      <c r="C1480" s="4" t="s">
        <v>13</v>
      </c>
      <c r="D1480" s="4" t="s">
        <v>4334</v>
      </c>
    </row>
    <row r="1481" spans="1:4" ht="67.5">
      <c r="A1481" s="4" t="s">
        <v>4335</v>
      </c>
      <c r="B1481" s="5" t="s">
        <v>4336</v>
      </c>
      <c r="C1481" s="4" t="s">
        <v>13</v>
      </c>
      <c r="D1481" s="4" t="s">
        <v>3936</v>
      </c>
    </row>
    <row r="1482" spans="1:4" ht="67.5">
      <c r="A1482" s="4" t="s">
        <v>4337</v>
      </c>
      <c r="B1482" s="5" t="s">
        <v>4338</v>
      </c>
      <c r="C1482" s="4" t="s">
        <v>13</v>
      </c>
      <c r="D1482" s="4" t="s">
        <v>4339</v>
      </c>
    </row>
    <row r="1483" spans="1:4" ht="67.5">
      <c r="A1483" s="4" t="s">
        <v>4340</v>
      </c>
      <c r="B1483" s="5" t="s">
        <v>4341</v>
      </c>
      <c r="C1483" s="4" t="s">
        <v>13</v>
      </c>
      <c r="D1483" s="4" t="s">
        <v>3888</v>
      </c>
    </row>
    <row r="1484" spans="1:4" ht="67.5">
      <c r="A1484" s="4" t="s">
        <v>4342</v>
      </c>
      <c r="B1484" s="5" t="s">
        <v>4343</v>
      </c>
      <c r="C1484" s="4" t="s">
        <v>13</v>
      </c>
      <c r="D1484" s="4" t="s">
        <v>4344</v>
      </c>
    </row>
    <row r="1485" spans="1:4" ht="67.5">
      <c r="A1485" s="4" t="s">
        <v>4345</v>
      </c>
      <c r="B1485" s="5" t="s">
        <v>4346</v>
      </c>
      <c r="C1485" s="4" t="s">
        <v>13</v>
      </c>
      <c r="D1485" s="4" t="s">
        <v>4008</v>
      </c>
    </row>
    <row r="1486" spans="1:4" ht="67.5">
      <c r="A1486" s="4" t="s">
        <v>4347</v>
      </c>
      <c r="B1486" s="5" t="s">
        <v>4348</v>
      </c>
      <c r="C1486" s="4" t="s">
        <v>13</v>
      </c>
      <c r="D1486" s="4" t="s">
        <v>4349</v>
      </c>
    </row>
    <row r="1487" spans="1:4" ht="67.5">
      <c r="A1487" s="4" t="s">
        <v>4350</v>
      </c>
      <c r="B1487" s="5" t="s">
        <v>4351</v>
      </c>
      <c r="C1487" s="4" t="s">
        <v>13</v>
      </c>
      <c r="D1487" s="4" t="s">
        <v>900</v>
      </c>
    </row>
    <row r="1488" spans="1:4" ht="67.5">
      <c r="A1488" s="4" t="s">
        <v>4352</v>
      </c>
      <c r="B1488" s="5" t="s">
        <v>4353</v>
      </c>
      <c r="C1488" s="4" t="s">
        <v>13</v>
      </c>
      <c r="D1488" s="4" t="s">
        <v>4354</v>
      </c>
    </row>
    <row r="1489" spans="1:4" ht="67.5">
      <c r="A1489" s="4" t="s">
        <v>4355</v>
      </c>
      <c r="B1489" s="5" t="s">
        <v>4356</v>
      </c>
      <c r="C1489" s="4" t="s">
        <v>13</v>
      </c>
      <c r="D1489" s="4" t="s">
        <v>4357</v>
      </c>
    </row>
    <row r="1490" spans="1:4" ht="67.5">
      <c r="A1490" s="4" t="s">
        <v>4358</v>
      </c>
      <c r="B1490" s="5" t="s">
        <v>4359</v>
      </c>
      <c r="C1490" s="4" t="s">
        <v>13</v>
      </c>
      <c r="D1490" s="4" t="s">
        <v>4360</v>
      </c>
    </row>
    <row r="1491" spans="1:4" ht="67.5">
      <c r="A1491" s="4" t="s">
        <v>4361</v>
      </c>
      <c r="B1491" s="5" t="s">
        <v>4362</v>
      </c>
      <c r="C1491" s="4" t="s">
        <v>13</v>
      </c>
      <c r="D1491" s="4" t="s">
        <v>4363</v>
      </c>
    </row>
    <row r="1492" spans="1:4" ht="67.5">
      <c r="A1492" s="4" t="s">
        <v>4364</v>
      </c>
      <c r="B1492" s="5" t="s">
        <v>4365</v>
      </c>
      <c r="C1492" s="4" t="s">
        <v>13</v>
      </c>
      <c r="D1492" s="4" t="s">
        <v>4366</v>
      </c>
    </row>
    <row r="1493" spans="1:4" ht="67.5">
      <c r="A1493" s="4" t="s">
        <v>4367</v>
      </c>
      <c r="B1493" s="5" t="s">
        <v>4368</v>
      </c>
      <c r="C1493" s="4" t="s">
        <v>13</v>
      </c>
      <c r="D1493" s="4" t="s">
        <v>4369</v>
      </c>
    </row>
    <row r="1494" spans="1:4" ht="78.75">
      <c r="A1494" s="4" t="s">
        <v>4370</v>
      </c>
      <c r="B1494" s="5" t="s">
        <v>4371</v>
      </c>
      <c r="C1494" s="4" t="s">
        <v>13</v>
      </c>
      <c r="D1494" s="4" t="s">
        <v>4372</v>
      </c>
    </row>
    <row r="1495" spans="1:4" ht="78.75">
      <c r="A1495" s="4" t="s">
        <v>4373</v>
      </c>
      <c r="B1495" s="5" t="s">
        <v>4374</v>
      </c>
      <c r="C1495" s="4" t="s">
        <v>13</v>
      </c>
      <c r="D1495" s="4" t="s">
        <v>241</v>
      </c>
    </row>
    <row r="1496" spans="1:4" ht="78.75">
      <c r="A1496" s="4" t="s">
        <v>4375</v>
      </c>
      <c r="B1496" s="5" t="s">
        <v>4376</v>
      </c>
      <c r="C1496" s="4" t="s">
        <v>13</v>
      </c>
      <c r="D1496" s="4" t="s">
        <v>4377</v>
      </c>
    </row>
    <row r="1497" spans="1:4" ht="78.75">
      <c r="A1497" s="4" t="s">
        <v>4378</v>
      </c>
      <c r="B1497" s="5" t="s">
        <v>4379</v>
      </c>
      <c r="C1497" s="4" t="s">
        <v>13</v>
      </c>
      <c r="D1497" s="4" t="s">
        <v>307</v>
      </c>
    </row>
    <row r="1498" spans="1:4" ht="67.5">
      <c r="A1498" s="4" t="s">
        <v>4380</v>
      </c>
      <c r="B1498" s="5" t="s">
        <v>4381</v>
      </c>
      <c r="C1498" s="4" t="s">
        <v>13</v>
      </c>
      <c r="D1498" s="4" t="s">
        <v>4382</v>
      </c>
    </row>
    <row r="1499" spans="1:4" ht="67.5">
      <c r="A1499" s="4" t="s">
        <v>4383</v>
      </c>
      <c r="B1499" s="5" t="s">
        <v>4384</v>
      </c>
      <c r="C1499" s="4" t="s">
        <v>13</v>
      </c>
      <c r="D1499" s="4" t="s">
        <v>4385</v>
      </c>
    </row>
    <row r="1500" spans="1:4" ht="78.75">
      <c r="A1500" s="4" t="s">
        <v>4386</v>
      </c>
      <c r="B1500" s="5" t="s">
        <v>4387</v>
      </c>
      <c r="C1500" s="4" t="s">
        <v>13</v>
      </c>
      <c r="D1500" s="4" t="s">
        <v>4388</v>
      </c>
    </row>
    <row r="1501" spans="1:4" ht="78.75">
      <c r="A1501" s="4" t="s">
        <v>4389</v>
      </c>
      <c r="B1501" s="5" t="s">
        <v>4390</v>
      </c>
      <c r="C1501" s="4" t="s">
        <v>13</v>
      </c>
      <c r="D1501" s="4" t="s">
        <v>4391</v>
      </c>
    </row>
    <row r="1502" spans="1:4" ht="67.5">
      <c r="A1502" s="4" t="s">
        <v>4392</v>
      </c>
      <c r="B1502" s="5" t="s">
        <v>4393</v>
      </c>
      <c r="C1502" s="4" t="s">
        <v>13</v>
      </c>
      <c r="D1502" s="4" t="s">
        <v>4394</v>
      </c>
    </row>
    <row r="1503" spans="1:4" ht="67.5">
      <c r="A1503" s="4" t="s">
        <v>4395</v>
      </c>
      <c r="B1503" s="5" t="s">
        <v>4396</v>
      </c>
      <c r="C1503" s="4" t="s">
        <v>13</v>
      </c>
      <c r="D1503" s="4" t="s">
        <v>4397</v>
      </c>
    </row>
    <row r="1504" spans="1:4" ht="67.5">
      <c r="A1504" s="4" t="s">
        <v>4398</v>
      </c>
      <c r="B1504" s="5" t="s">
        <v>4399</v>
      </c>
      <c r="C1504" s="4" t="s">
        <v>13</v>
      </c>
      <c r="D1504" s="4" t="s">
        <v>4400</v>
      </c>
    </row>
    <row r="1505" spans="1:4" ht="67.5">
      <c r="A1505" s="4" t="s">
        <v>4401</v>
      </c>
      <c r="B1505" s="5" t="s">
        <v>4402</v>
      </c>
      <c r="C1505" s="4" t="s">
        <v>13</v>
      </c>
      <c r="D1505" s="4" t="s">
        <v>4403</v>
      </c>
    </row>
    <row r="1506" spans="1:4" ht="67.5">
      <c r="A1506" s="4" t="s">
        <v>4404</v>
      </c>
      <c r="B1506" s="5" t="s">
        <v>4405</v>
      </c>
      <c r="C1506" s="4" t="s">
        <v>13</v>
      </c>
      <c r="D1506" s="4" t="s">
        <v>4406</v>
      </c>
    </row>
    <row r="1507" spans="1:4" ht="67.5">
      <c r="A1507" s="4" t="s">
        <v>4407</v>
      </c>
      <c r="B1507" s="5" t="s">
        <v>4408</v>
      </c>
      <c r="C1507" s="4" t="s">
        <v>13</v>
      </c>
      <c r="D1507" s="4" t="s">
        <v>891</v>
      </c>
    </row>
    <row r="1508" spans="1:4" ht="67.5">
      <c r="A1508" s="4" t="s">
        <v>4409</v>
      </c>
      <c r="B1508" s="5" t="s">
        <v>4410</v>
      </c>
      <c r="C1508" s="4" t="s">
        <v>13</v>
      </c>
      <c r="D1508" s="4" t="s">
        <v>4411</v>
      </c>
    </row>
    <row r="1509" spans="1:4" ht="67.5">
      <c r="A1509" s="4" t="s">
        <v>4412</v>
      </c>
      <c r="B1509" s="5" t="s">
        <v>4413</v>
      </c>
      <c r="C1509" s="4" t="s">
        <v>13</v>
      </c>
      <c r="D1509" s="4" t="s">
        <v>4414</v>
      </c>
    </row>
    <row r="1510" spans="1:4" ht="56.25">
      <c r="A1510" s="4" t="s">
        <v>4415</v>
      </c>
      <c r="B1510" s="5" t="s">
        <v>4416</v>
      </c>
      <c r="C1510" s="4" t="s">
        <v>13</v>
      </c>
      <c r="D1510" s="4" t="s">
        <v>4417</v>
      </c>
    </row>
    <row r="1511" spans="1:4" ht="56.25">
      <c r="A1511" s="4" t="s">
        <v>4418</v>
      </c>
      <c r="B1511" s="5" t="s">
        <v>4419</v>
      </c>
      <c r="C1511" s="4" t="s">
        <v>13</v>
      </c>
      <c r="D1511" s="4" t="s">
        <v>3970</v>
      </c>
    </row>
    <row r="1512" spans="1:4" ht="56.25">
      <c r="A1512" s="4" t="s">
        <v>4420</v>
      </c>
      <c r="B1512" s="5" t="s">
        <v>4421</v>
      </c>
      <c r="C1512" s="4" t="s">
        <v>13</v>
      </c>
      <c r="D1512" s="4" t="s">
        <v>4422</v>
      </c>
    </row>
    <row r="1513" spans="1:4" ht="56.25">
      <c r="A1513" s="4" t="s">
        <v>4423</v>
      </c>
      <c r="B1513" s="5" t="s">
        <v>4424</v>
      </c>
      <c r="C1513" s="4" t="s">
        <v>13</v>
      </c>
      <c r="D1513" s="4" t="s">
        <v>4425</v>
      </c>
    </row>
    <row r="1514" spans="1:4" ht="56.25">
      <c r="A1514" s="4" t="s">
        <v>4426</v>
      </c>
      <c r="B1514" s="5" t="s">
        <v>4427</v>
      </c>
      <c r="C1514" s="4" t="s">
        <v>13</v>
      </c>
      <c r="D1514" s="4" t="s">
        <v>2612</v>
      </c>
    </row>
    <row r="1515" spans="1:4" ht="56.25">
      <c r="A1515" s="4" t="s">
        <v>4428</v>
      </c>
      <c r="B1515" s="5" t="s">
        <v>4429</v>
      </c>
      <c r="C1515" s="4" t="s">
        <v>13</v>
      </c>
      <c r="D1515" s="4" t="s">
        <v>4430</v>
      </c>
    </row>
    <row r="1516" spans="1:4" ht="67.5">
      <c r="A1516" s="4" t="s">
        <v>4431</v>
      </c>
      <c r="B1516" s="5" t="s">
        <v>4432</v>
      </c>
      <c r="C1516" s="4" t="s">
        <v>13</v>
      </c>
      <c r="D1516" s="4" t="s">
        <v>3106</v>
      </c>
    </row>
    <row r="1517" spans="1:4" ht="67.5">
      <c r="A1517" s="4" t="s">
        <v>4433</v>
      </c>
      <c r="B1517" s="5" t="s">
        <v>4434</v>
      </c>
      <c r="C1517" s="4" t="s">
        <v>13</v>
      </c>
      <c r="D1517" s="4" t="s">
        <v>4435</v>
      </c>
    </row>
    <row r="1518" spans="1:4" ht="67.5">
      <c r="A1518" s="4" t="s">
        <v>4436</v>
      </c>
      <c r="B1518" s="5" t="s">
        <v>4437</v>
      </c>
      <c r="C1518" s="4" t="s">
        <v>13</v>
      </c>
      <c r="D1518" s="4" t="s">
        <v>4438</v>
      </c>
    </row>
    <row r="1519" spans="1:4" ht="67.5">
      <c r="A1519" s="4" t="s">
        <v>4439</v>
      </c>
      <c r="B1519" s="5" t="s">
        <v>4440</v>
      </c>
      <c r="C1519" s="4" t="s">
        <v>13</v>
      </c>
      <c r="D1519" s="4" t="s">
        <v>4441</v>
      </c>
    </row>
    <row r="1520" spans="1:4" ht="67.5">
      <c r="A1520" s="4" t="s">
        <v>4442</v>
      </c>
      <c r="B1520" s="5" t="s">
        <v>4443</v>
      </c>
      <c r="C1520" s="4" t="s">
        <v>13</v>
      </c>
      <c r="D1520" s="4" t="s">
        <v>4444</v>
      </c>
    </row>
    <row r="1521" spans="1:4" ht="67.5">
      <c r="A1521" s="4" t="s">
        <v>4445</v>
      </c>
      <c r="B1521" s="5" t="s">
        <v>4446</v>
      </c>
      <c r="C1521" s="4" t="s">
        <v>13</v>
      </c>
      <c r="D1521" s="4" t="s">
        <v>871</v>
      </c>
    </row>
    <row r="1522" spans="1:4" ht="56.25">
      <c r="A1522" s="4" t="s">
        <v>4447</v>
      </c>
      <c r="B1522" s="5" t="s">
        <v>4448</v>
      </c>
      <c r="C1522" s="4" t="s">
        <v>13</v>
      </c>
      <c r="D1522" s="4" t="s">
        <v>4449</v>
      </c>
    </row>
    <row r="1523" spans="1:4" ht="56.25">
      <c r="A1523" s="4" t="s">
        <v>4450</v>
      </c>
      <c r="B1523" s="5" t="s">
        <v>4451</v>
      </c>
      <c r="C1523" s="4" t="s">
        <v>13</v>
      </c>
      <c r="D1523" s="4" t="s">
        <v>4452</v>
      </c>
    </row>
    <row r="1524" spans="1:4" ht="56.25">
      <c r="A1524" s="4" t="s">
        <v>4453</v>
      </c>
      <c r="B1524" s="5" t="s">
        <v>4454</v>
      </c>
      <c r="C1524" s="4" t="s">
        <v>13</v>
      </c>
      <c r="D1524" s="4" t="s">
        <v>4455</v>
      </c>
    </row>
    <row r="1525" spans="1:4" ht="56.25">
      <c r="A1525" s="4" t="s">
        <v>4456</v>
      </c>
      <c r="B1525" s="5" t="s">
        <v>4457</v>
      </c>
      <c r="C1525" s="4" t="s">
        <v>13</v>
      </c>
      <c r="D1525" s="4" t="s">
        <v>4458</v>
      </c>
    </row>
    <row r="1526" spans="1:4" ht="56.25">
      <c r="A1526" s="4" t="s">
        <v>4459</v>
      </c>
      <c r="B1526" s="5" t="s">
        <v>4460</v>
      </c>
      <c r="C1526" s="4" t="s">
        <v>13</v>
      </c>
      <c r="D1526" s="4" t="s">
        <v>4461</v>
      </c>
    </row>
    <row r="1527" spans="1:4" ht="56.25">
      <c r="A1527" s="4" t="s">
        <v>4462</v>
      </c>
      <c r="B1527" s="5" t="s">
        <v>4463</v>
      </c>
      <c r="C1527" s="4" t="s">
        <v>13</v>
      </c>
      <c r="D1527" s="4" t="s">
        <v>4464</v>
      </c>
    </row>
    <row r="1528" spans="1:4" ht="67.5">
      <c r="A1528" s="4" t="s">
        <v>4465</v>
      </c>
      <c r="B1528" s="5" t="s">
        <v>4466</v>
      </c>
      <c r="C1528" s="4" t="s">
        <v>13</v>
      </c>
      <c r="D1528" s="4" t="s">
        <v>4467</v>
      </c>
    </row>
    <row r="1529" spans="1:4" ht="67.5">
      <c r="A1529" s="4" t="s">
        <v>4468</v>
      </c>
      <c r="B1529" s="5" t="s">
        <v>4469</v>
      </c>
      <c r="C1529" s="4" t="s">
        <v>13</v>
      </c>
      <c r="D1529" s="4" t="s">
        <v>4470</v>
      </c>
    </row>
    <row r="1530" spans="1:4" ht="67.5">
      <c r="A1530" s="4" t="s">
        <v>4471</v>
      </c>
      <c r="B1530" s="5" t="s">
        <v>4472</v>
      </c>
      <c r="C1530" s="4" t="s">
        <v>13</v>
      </c>
      <c r="D1530" s="4" t="s">
        <v>4473</v>
      </c>
    </row>
    <row r="1531" spans="1:4" ht="67.5">
      <c r="A1531" s="4" t="s">
        <v>4474</v>
      </c>
      <c r="B1531" s="5" t="s">
        <v>4475</v>
      </c>
      <c r="C1531" s="4" t="s">
        <v>13</v>
      </c>
      <c r="D1531" s="4" t="s">
        <v>4476</v>
      </c>
    </row>
    <row r="1532" spans="1:4" ht="67.5">
      <c r="A1532" s="4" t="s">
        <v>4477</v>
      </c>
      <c r="B1532" s="5" t="s">
        <v>4478</v>
      </c>
      <c r="C1532" s="4" t="s">
        <v>13</v>
      </c>
      <c r="D1532" s="4" t="s">
        <v>4479</v>
      </c>
    </row>
    <row r="1533" spans="1:4" ht="67.5">
      <c r="A1533" s="4" t="s">
        <v>4480</v>
      </c>
      <c r="B1533" s="5" t="s">
        <v>4481</v>
      </c>
      <c r="C1533" s="4" t="s">
        <v>13</v>
      </c>
      <c r="D1533" s="4" t="s">
        <v>4482</v>
      </c>
    </row>
    <row r="1534" spans="1:4" ht="67.5">
      <c r="A1534" s="4" t="s">
        <v>4483</v>
      </c>
      <c r="B1534" s="5" t="s">
        <v>4484</v>
      </c>
      <c r="C1534" s="4" t="s">
        <v>13</v>
      </c>
      <c r="D1534" s="4" t="s">
        <v>39</v>
      </c>
    </row>
    <row r="1535" spans="1:4" ht="67.5">
      <c r="A1535" s="4" t="s">
        <v>4485</v>
      </c>
      <c r="B1535" s="5" t="s">
        <v>4486</v>
      </c>
      <c r="C1535" s="4" t="s">
        <v>13</v>
      </c>
      <c r="D1535" s="4" t="s">
        <v>4487</v>
      </c>
    </row>
    <row r="1536" spans="1:4" ht="67.5">
      <c r="A1536" s="4" t="s">
        <v>4488</v>
      </c>
      <c r="B1536" s="5" t="s">
        <v>4489</v>
      </c>
      <c r="C1536" s="4" t="s">
        <v>13</v>
      </c>
      <c r="D1536" s="4" t="s">
        <v>4490</v>
      </c>
    </row>
    <row r="1537" spans="1:4" ht="67.5">
      <c r="A1537" s="4" t="s">
        <v>4491</v>
      </c>
      <c r="B1537" s="5" t="s">
        <v>4492</v>
      </c>
      <c r="C1537" s="4" t="s">
        <v>13</v>
      </c>
      <c r="D1537" s="4" t="s">
        <v>4493</v>
      </c>
    </row>
    <row r="1538" spans="1:4" ht="67.5">
      <c r="A1538" s="4" t="s">
        <v>4494</v>
      </c>
      <c r="B1538" s="5" t="s">
        <v>4495</v>
      </c>
      <c r="C1538" s="4" t="s">
        <v>13</v>
      </c>
      <c r="D1538" s="4" t="s">
        <v>4496</v>
      </c>
    </row>
    <row r="1539" spans="1:4" ht="67.5">
      <c r="A1539" s="4" t="s">
        <v>4497</v>
      </c>
      <c r="B1539" s="5" t="s">
        <v>4498</v>
      </c>
      <c r="C1539" s="4" t="s">
        <v>13</v>
      </c>
      <c r="D1539" s="4" t="s">
        <v>4499</v>
      </c>
    </row>
    <row r="1540" spans="1:4" ht="56.25">
      <c r="A1540" s="4" t="s">
        <v>4500</v>
      </c>
      <c r="B1540" s="5" t="s">
        <v>4501</v>
      </c>
      <c r="C1540" s="4" t="s">
        <v>13</v>
      </c>
      <c r="D1540" s="4" t="s">
        <v>3635</v>
      </c>
    </row>
    <row r="1541" spans="1:4" ht="56.25">
      <c r="A1541" s="4" t="s">
        <v>4502</v>
      </c>
      <c r="B1541" s="5" t="s">
        <v>4503</v>
      </c>
      <c r="C1541" s="4" t="s">
        <v>13</v>
      </c>
      <c r="D1541" s="4" t="s">
        <v>4504</v>
      </c>
    </row>
    <row r="1542" spans="1:4" ht="56.25">
      <c r="A1542" s="4" t="s">
        <v>4505</v>
      </c>
      <c r="B1542" s="5" t="s">
        <v>4506</v>
      </c>
      <c r="C1542" s="4" t="s">
        <v>13</v>
      </c>
      <c r="D1542" s="4" t="s">
        <v>4507</v>
      </c>
    </row>
    <row r="1543" spans="1:4" ht="56.25">
      <c r="A1543" s="4" t="s">
        <v>4508</v>
      </c>
      <c r="B1543" s="5" t="s">
        <v>4509</v>
      </c>
      <c r="C1543" s="4" t="s">
        <v>13</v>
      </c>
      <c r="D1543" s="4" t="s">
        <v>4510</v>
      </c>
    </row>
    <row r="1544" spans="1:4" ht="56.25">
      <c r="A1544" s="4" t="s">
        <v>4511</v>
      </c>
      <c r="B1544" s="5" t="s">
        <v>4512</v>
      </c>
      <c r="C1544" s="4" t="s">
        <v>13</v>
      </c>
      <c r="D1544" s="4" t="s">
        <v>4510</v>
      </c>
    </row>
    <row r="1545" spans="1:4" ht="56.25">
      <c r="A1545" s="4" t="s">
        <v>4513</v>
      </c>
      <c r="B1545" s="5" t="s">
        <v>4514</v>
      </c>
      <c r="C1545" s="4" t="s">
        <v>13</v>
      </c>
      <c r="D1545" s="4" t="s">
        <v>4510</v>
      </c>
    </row>
    <row r="1546" spans="1:4" ht="56.25">
      <c r="A1546" s="4" t="s">
        <v>4515</v>
      </c>
      <c r="B1546" s="5" t="s">
        <v>4516</v>
      </c>
      <c r="C1546" s="4" t="s">
        <v>13</v>
      </c>
      <c r="D1546" s="4" t="s">
        <v>187</v>
      </c>
    </row>
    <row r="1547" spans="1:4" ht="56.25">
      <c r="A1547" s="4" t="s">
        <v>4517</v>
      </c>
      <c r="B1547" s="5" t="s">
        <v>4518</v>
      </c>
      <c r="C1547" s="4" t="s">
        <v>13</v>
      </c>
      <c r="D1547" s="4" t="s">
        <v>187</v>
      </c>
    </row>
    <row r="1548" spans="1:4" ht="56.25">
      <c r="A1548" s="4" t="s">
        <v>4519</v>
      </c>
      <c r="B1548" s="5" t="s">
        <v>4520</v>
      </c>
      <c r="C1548" s="4" t="s">
        <v>13</v>
      </c>
      <c r="D1548" s="4" t="s">
        <v>190</v>
      </c>
    </row>
    <row r="1549" spans="1:4" ht="56.25">
      <c r="A1549" s="4" t="s">
        <v>4521</v>
      </c>
      <c r="B1549" s="5" t="s">
        <v>4522</v>
      </c>
      <c r="C1549" s="4" t="s">
        <v>13</v>
      </c>
      <c r="D1549" s="4" t="s">
        <v>4523</v>
      </c>
    </row>
    <row r="1550" spans="1:4" ht="56.25">
      <c r="A1550" s="4" t="s">
        <v>4524</v>
      </c>
      <c r="B1550" s="5" t="s">
        <v>4525</v>
      </c>
      <c r="C1550" s="4" t="s">
        <v>13</v>
      </c>
      <c r="D1550" s="4" t="s">
        <v>4523</v>
      </c>
    </row>
    <row r="1551" spans="1:4" ht="67.5">
      <c r="A1551" s="4" t="s">
        <v>4526</v>
      </c>
      <c r="B1551" s="5" t="s">
        <v>4527</v>
      </c>
      <c r="C1551" s="4" t="s">
        <v>13</v>
      </c>
      <c r="D1551" s="4" t="s">
        <v>4528</v>
      </c>
    </row>
    <row r="1552" spans="1:4" ht="67.5">
      <c r="A1552" s="4" t="s">
        <v>4529</v>
      </c>
      <c r="B1552" s="5" t="s">
        <v>4530</v>
      </c>
      <c r="C1552" s="4" t="s">
        <v>13</v>
      </c>
      <c r="D1552" s="4" t="s">
        <v>4531</v>
      </c>
    </row>
    <row r="1553" spans="1:4" ht="67.5">
      <c r="A1553" s="4" t="s">
        <v>4532</v>
      </c>
      <c r="B1553" s="5" t="s">
        <v>4533</v>
      </c>
      <c r="C1553" s="4" t="s">
        <v>13</v>
      </c>
      <c r="D1553" s="4" t="s">
        <v>4534</v>
      </c>
    </row>
    <row r="1554" spans="1:4" ht="67.5">
      <c r="A1554" s="4" t="s">
        <v>4535</v>
      </c>
      <c r="B1554" s="5" t="s">
        <v>4536</v>
      </c>
      <c r="C1554" s="4" t="s">
        <v>13</v>
      </c>
      <c r="D1554" s="4" t="s">
        <v>4537</v>
      </c>
    </row>
    <row r="1555" spans="1:4" ht="67.5">
      <c r="A1555" s="4" t="s">
        <v>4538</v>
      </c>
      <c r="B1555" s="5" t="s">
        <v>4539</v>
      </c>
      <c r="C1555" s="4" t="s">
        <v>13</v>
      </c>
      <c r="D1555" s="4" t="s">
        <v>4537</v>
      </c>
    </row>
    <row r="1556" spans="1:4" ht="67.5">
      <c r="A1556" s="4" t="s">
        <v>4540</v>
      </c>
      <c r="B1556" s="5" t="s">
        <v>4541</v>
      </c>
      <c r="C1556" s="4" t="s">
        <v>13</v>
      </c>
      <c r="D1556" s="4" t="s">
        <v>4542</v>
      </c>
    </row>
    <row r="1557" spans="1:4" ht="67.5">
      <c r="A1557" s="4" t="s">
        <v>4543</v>
      </c>
      <c r="B1557" s="5" t="s">
        <v>4544</v>
      </c>
      <c r="C1557" s="4" t="s">
        <v>13</v>
      </c>
      <c r="D1557" s="4" t="s">
        <v>4542</v>
      </c>
    </row>
    <row r="1558" spans="1:4" ht="67.5">
      <c r="A1558" s="4" t="s">
        <v>4545</v>
      </c>
      <c r="B1558" s="5" t="s">
        <v>4546</v>
      </c>
      <c r="C1558" s="4" t="s">
        <v>13</v>
      </c>
      <c r="D1558" s="4" t="s">
        <v>4542</v>
      </c>
    </row>
    <row r="1559" spans="1:4" ht="67.5">
      <c r="A1559" s="4" t="s">
        <v>4547</v>
      </c>
      <c r="B1559" s="5" t="s">
        <v>4548</v>
      </c>
      <c r="C1559" s="4" t="s">
        <v>13</v>
      </c>
      <c r="D1559" s="4" t="s">
        <v>4549</v>
      </c>
    </row>
    <row r="1560" spans="1:4" ht="67.5">
      <c r="A1560" s="4" t="s">
        <v>4550</v>
      </c>
      <c r="B1560" s="5" t="s">
        <v>4551</v>
      </c>
      <c r="C1560" s="4" t="s">
        <v>13</v>
      </c>
      <c r="D1560" s="4" t="s">
        <v>4549</v>
      </c>
    </row>
    <row r="1561" spans="1:4" ht="67.5">
      <c r="A1561" s="4" t="s">
        <v>4552</v>
      </c>
      <c r="B1561" s="5" t="s">
        <v>4553</v>
      </c>
      <c r="C1561" s="4" t="s">
        <v>13</v>
      </c>
      <c r="D1561" s="4" t="s">
        <v>4549</v>
      </c>
    </row>
    <row r="1562" spans="1:4" ht="67.5">
      <c r="A1562" s="4" t="s">
        <v>4554</v>
      </c>
      <c r="B1562" s="5" t="s">
        <v>4555</v>
      </c>
      <c r="C1562" s="4" t="s">
        <v>13</v>
      </c>
      <c r="D1562" s="4" t="s">
        <v>4556</v>
      </c>
    </row>
    <row r="1563" spans="1:4" ht="67.5">
      <c r="A1563" s="4" t="s">
        <v>4557</v>
      </c>
      <c r="B1563" s="5" t="s">
        <v>4558</v>
      </c>
      <c r="C1563" s="4" t="s">
        <v>13</v>
      </c>
      <c r="D1563" s="4" t="s">
        <v>4556</v>
      </c>
    </row>
    <row r="1564" spans="1:4" ht="67.5">
      <c r="A1564" s="4" t="s">
        <v>4559</v>
      </c>
      <c r="B1564" s="5" t="s">
        <v>4560</v>
      </c>
      <c r="C1564" s="4" t="s">
        <v>13</v>
      </c>
      <c r="D1564" s="4" t="s">
        <v>4561</v>
      </c>
    </row>
    <row r="1565" spans="1:4" ht="67.5">
      <c r="A1565" s="4" t="s">
        <v>4562</v>
      </c>
      <c r="B1565" s="5" t="s">
        <v>4563</v>
      </c>
      <c r="C1565" s="4" t="s">
        <v>13</v>
      </c>
      <c r="D1565" s="4" t="s">
        <v>4561</v>
      </c>
    </row>
    <row r="1566" spans="1:4" ht="67.5">
      <c r="A1566" s="4" t="s">
        <v>4564</v>
      </c>
      <c r="B1566" s="5" t="s">
        <v>4565</v>
      </c>
      <c r="C1566" s="4" t="s">
        <v>13</v>
      </c>
      <c r="D1566" s="4" t="s">
        <v>4566</v>
      </c>
    </row>
    <row r="1567" spans="1:4" ht="67.5">
      <c r="A1567" s="4" t="s">
        <v>4567</v>
      </c>
      <c r="B1567" s="5" t="s">
        <v>4568</v>
      </c>
      <c r="C1567" s="4" t="s">
        <v>13</v>
      </c>
      <c r="D1567" s="4" t="s">
        <v>4569</v>
      </c>
    </row>
    <row r="1568" spans="1:4" ht="67.5">
      <c r="A1568" s="4" t="s">
        <v>4570</v>
      </c>
      <c r="B1568" s="5" t="s">
        <v>4571</v>
      </c>
      <c r="C1568" s="4" t="s">
        <v>13</v>
      </c>
      <c r="D1568" s="4" t="s">
        <v>4572</v>
      </c>
    </row>
    <row r="1569" spans="1:4" ht="67.5">
      <c r="A1569" s="4" t="s">
        <v>4573</v>
      </c>
      <c r="B1569" s="5" t="s">
        <v>4574</v>
      </c>
      <c r="C1569" s="4" t="s">
        <v>13</v>
      </c>
      <c r="D1569" s="4" t="s">
        <v>4575</v>
      </c>
    </row>
    <row r="1570" spans="1:4" ht="67.5">
      <c r="A1570" s="4" t="s">
        <v>4576</v>
      </c>
      <c r="B1570" s="5" t="s">
        <v>4577</v>
      </c>
      <c r="C1570" s="4" t="s">
        <v>13</v>
      </c>
      <c r="D1570" s="4" t="s">
        <v>4575</v>
      </c>
    </row>
    <row r="1571" spans="1:4" ht="67.5">
      <c r="A1571" s="4" t="s">
        <v>4578</v>
      </c>
      <c r="B1571" s="5" t="s">
        <v>4579</v>
      </c>
      <c r="C1571" s="4" t="s">
        <v>13</v>
      </c>
      <c r="D1571" s="4" t="s">
        <v>4580</v>
      </c>
    </row>
    <row r="1572" spans="1:4" ht="67.5">
      <c r="A1572" s="4" t="s">
        <v>4581</v>
      </c>
      <c r="B1572" s="5" t="s">
        <v>4582</v>
      </c>
      <c r="C1572" s="4" t="s">
        <v>13</v>
      </c>
      <c r="D1572" s="4" t="s">
        <v>4580</v>
      </c>
    </row>
    <row r="1573" spans="1:4" ht="67.5">
      <c r="A1573" s="4" t="s">
        <v>4583</v>
      </c>
      <c r="B1573" s="5" t="s">
        <v>4584</v>
      </c>
      <c r="C1573" s="4" t="s">
        <v>13</v>
      </c>
      <c r="D1573" s="4" t="s">
        <v>4580</v>
      </c>
    </row>
    <row r="1574" spans="1:4" ht="67.5">
      <c r="A1574" s="4" t="s">
        <v>4585</v>
      </c>
      <c r="B1574" s="5" t="s">
        <v>4586</v>
      </c>
      <c r="C1574" s="4" t="s">
        <v>13</v>
      </c>
      <c r="D1574" s="4" t="s">
        <v>4587</v>
      </c>
    </row>
    <row r="1575" spans="1:4" ht="67.5">
      <c r="A1575" s="4" t="s">
        <v>4588</v>
      </c>
      <c r="B1575" s="5" t="s">
        <v>4589</v>
      </c>
      <c r="C1575" s="4" t="s">
        <v>13</v>
      </c>
      <c r="D1575" s="4" t="s">
        <v>4587</v>
      </c>
    </row>
    <row r="1576" spans="1:4" ht="67.5">
      <c r="A1576" s="4" t="s">
        <v>4590</v>
      </c>
      <c r="B1576" s="5" t="s">
        <v>4591</v>
      </c>
      <c r="C1576" s="4" t="s">
        <v>13</v>
      </c>
      <c r="D1576" s="4" t="s">
        <v>4587</v>
      </c>
    </row>
    <row r="1577" spans="1:4" ht="67.5">
      <c r="A1577" s="4" t="s">
        <v>4592</v>
      </c>
      <c r="B1577" s="5" t="s">
        <v>4593</v>
      </c>
      <c r="C1577" s="4" t="s">
        <v>13</v>
      </c>
      <c r="D1577" s="4" t="s">
        <v>4594</v>
      </c>
    </row>
    <row r="1578" spans="1:4" ht="67.5">
      <c r="A1578" s="4" t="s">
        <v>4595</v>
      </c>
      <c r="B1578" s="5" t="s">
        <v>4596</v>
      </c>
      <c r="C1578" s="4" t="s">
        <v>13</v>
      </c>
      <c r="D1578" s="4" t="s">
        <v>4594</v>
      </c>
    </row>
    <row r="1579" spans="1:4" ht="67.5">
      <c r="A1579" s="4" t="s">
        <v>4597</v>
      </c>
      <c r="B1579" s="5" t="s">
        <v>4598</v>
      </c>
      <c r="C1579" s="4" t="s">
        <v>13</v>
      </c>
      <c r="D1579" s="4" t="s">
        <v>4599</v>
      </c>
    </row>
    <row r="1580" spans="1:4" ht="67.5">
      <c r="A1580" s="4" t="s">
        <v>4600</v>
      </c>
      <c r="B1580" s="5" t="s">
        <v>4601</v>
      </c>
      <c r="C1580" s="4" t="s">
        <v>13</v>
      </c>
      <c r="D1580" s="4" t="s">
        <v>4599</v>
      </c>
    </row>
    <row r="1581" spans="1:4" ht="67.5">
      <c r="A1581" s="4" t="s">
        <v>4602</v>
      </c>
      <c r="B1581" s="5" t="s">
        <v>4603</v>
      </c>
      <c r="C1581" s="4" t="s">
        <v>13</v>
      </c>
      <c r="D1581" s="4" t="s">
        <v>4604</v>
      </c>
    </row>
    <row r="1582" spans="1:4" ht="56.25">
      <c r="A1582" s="4" t="s">
        <v>4605</v>
      </c>
      <c r="B1582" s="5" t="s">
        <v>4606</v>
      </c>
      <c r="C1582" s="4" t="s">
        <v>13</v>
      </c>
      <c r="D1582" s="4" t="s">
        <v>198</v>
      </c>
    </row>
    <row r="1583" spans="1:4" ht="56.25">
      <c r="A1583" s="4" t="s">
        <v>4607</v>
      </c>
      <c r="B1583" s="5" t="s">
        <v>4608</v>
      </c>
      <c r="C1583" s="4" t="s">
        <v>13</v>
      </c>
      <c r="D1583" s="4" t="s">
        <v>1361</v>
      </c>
    </row>
    <row r="1584" spans="1:4" ht="56.25">
      <c r="A1584" s="4" t="s">
        <v>4609</v>
      </c>
      <c r="B1584" s="5" t="s">
        <v>4610</v>
      </c>
      <c r="C1584" s="4" t="s">
        <v>13</v>
      </c>
      <c r="D1584" s="4" t="s">
        <v>4611</v>
      </c>
    </row>
    <row r="1585" spans="1:4" ht="56.25">
      <c r="A1585" s="4" t="s">
        <v>4612</v>
      </c>
      <c r="B1585" s="5" t="s">
        <v>4613</v>
      </c>
      <c r="C1585" s="4" t="s">
        <v>13</v>
      </c>
      <c r="D1585" s="4" t="s">
        <v>3556</v>
      </c>
    </row>
    <row r="1586" spans="1:4" ht="67.5">
      <c r="A1586" s="4" t="s">
        <v>4614</v>
      </c>
      <c r="B1586" s="5" t="s">
        <v>4615</v>
      </c>
      <c r="C1586" s="4" t="s">
        <v>13</v>
      </c>
      <c r="D1586" s="4" t="s">
        <v>4616</v>
      </c>
    </row>
    <row r="1587" spans="1:4" ht="56.25">
      <c r="A1587" s="4" t="s">
        <v>4617</v>
      </c>
      <c r="B1587" s="5" t="s">
        <v>4618</v>
      </c>
      <c r="C1587" s="4" t="s">
        <v>13</v>
      </c>
      <c r="D1587" s="4" t="s">
        <v>4124</v>
      </c>
    </row>
    <row r="1588" spans="1:4" ht="56.25">
      <c r="A1588" s="4" t="s">
        <v>4619</v>
      </c>
      <c r="B1588" s="5" t="s">
        <v>4620</v>
      </c>
      <c r="C1588" s="4" t="s">
        <v>13</v>
      </c>
      <c r="D1588" s="4" t="s">
        <v>4621</v>
      </c>
    </row>
    <row r="1589" spans="1:4" ht="56.25">
      <c r="A1589" s="4" t="s">
        <v>4622</v>
      </c>
      <c r="B1589" s="5" t="s">
        <v>4623</v>
      </c>
      <c r="C1589" s="4" t="s">
        <v>13</v>
      </c>
      <c r="D1589" s="4" t="s">
        <v>4624</v>
      </c>
    </row>
    <row r="1590" spans="1:4" ht="56.25">
      <c r="A1590" s="4" t="s">
        <v>4625</v>
      </c>
      <c r="B1590" s="5" t="s">
        <v>4626</v>
      </c>
      <c r="C1590" s="4" t="s">
        <v>13</v>
      </c>
      <c r="D1590" s="4" t="s">
        <v>4627</v>
      </c>
    </row>
    <row r="1591" spans="1:4" ht="56.25">
      <c r="A1591" s="4" t="s">
        <v>4628</v>
      </c>
      <c r="B1591" s="5" t="s">
        <v>4629</v>
      </c>
      <c r="C1591" s="4" t="s">
        <v>13</v>
      </c>
      <c r="D1591" s="4" t="s">
        <v>200</v>
      </c>
    </row>
    <row r="1592" spans="1:4" ht="56.25">
      <c r="A1592" s="4" t="s">
        <v>4630</v>
      </c>
      <c r="B1592" s="5" t="s">
        <v>4631</v>
      </c>
      <c r="C1592" s="4" t="s">
        <v>13</v>
      </c>
      <c r="D1592" s="4" t="s">
        <v>877</v>
      </c>
    </row>
    <row r="1593" spans="1:4" ht="56.25">
      <c r="A1593" s="4" t="s">
        <v>4632</v>
      </c>
      <c r="B1593" s="5" t="s">
        <v>4633</v>
      </c>
      <c r="C1593" s="4" t="s">
        <v>13</v>
      </c>
      <c r="D1593" s="4" t="s">
        <v>3765</v>
      </c>
    </row>
    <row r="1594" spans="1:4" ht="56.25">
      <c r="A1594" s="4" t="s">
        <v>4634</v>
      </c>
      <c r="B1594" s="5" t="s">
        <v>4635</v>
      </c>
      <c r="C1594" s="4" t="s">
        <v>13</v>
      </c>
      <c r="D1594" s="4" t="s">
        <v>4636</v>
      </c>
    </row>
    <row r="1595" spans="1:4" ht="56.25">
      <c r="A1595" s="4" t="s">
        <v>4637</v>
      </c>
      <c r="B1595" s="5" t="s">
        <v>4638</v>
      </c>
      <c r="C1595" s="4" t="s">
        <v>13</v>
      </c>
      <c r="D1595" s="4" t="s">
        <v>3948</v>
      </c>
    </row>
    <row r="1596" spans="1:4" ht="56.25">
      <c r="A1596" s="4" t="s">
        <v>4639</v>
      </c>
      <c r="B1596" s="5" t="s">
        <v>4640</v>
      </c>
      <c r="C1596" s="4" t="s">
        <v>13</v>
      </c>
      <c r="D1596" s="4" t="s">
        <v>4641</v>
      </c>
    </row>
    <row r="1597" spans="1:4" ht="56.25">
      <c r="A1597" s="4" t="s">
        <v>4642</v>
      </c>
      <c r="B1597" s="5" t="s">
        <v>4643</v>
      </c>
      <c r="C1597" s="4" t="s">
        <v>13</v>
      </c>
      <c r="D1597" s="4" t="s">
        <v>4644</v>
      </c>
    </row>
    <row r="1598" spans="1:4" ht="56.25">
      <c r="A1598" s="4" t="s">
        <v>4645</v>
      </c>
      <c r="B1598" s="5" t="s">
        <v>4646</v>
      </c>
      <c r="C1598" s="4" t="s">
        <v>13</v>
      </c>
      <c r="D1598" s="4" t="s">
        <v>4647</v>
      </c>
    </row>
    <row r="1599" spans="1:4" ht="56.25">
      <c r="A1599" s="4" t="s">
        <v>4648</v>
      </c>
      <c r="B1599" s="5" t="s">
        <v>4649</v>
      </c>
      <c r="C1599" s="4" t="s">
        <v>13</v>
      </c>
      <c r="D1599" s="4" t="s">
        <v>278</v>
      </c>
    </row>
    <row r="1600" spans="1:4" ht="56.25">
      <c r="A1600" s="4" t="s">
        <v>4650</v>
      </c>
      <c r="B1600" s="5" t="s">
        <v>4651</v>
      </c>
      <c r="C1600" s="4" t="s">
        <v>13</v>
      </c>
      <c r="D1600" s="4" t="s">
        <v>4652</v>
      </c>
    </row>
    <row r="1601" spans="1:4" ht="56.25">
      <c r="A1601" s="4" t="s">
        <v>4653</v>
      </c>
      <c r="B1601" s="5" t="s">
        <v>4654</v>
      </c>
      <c r="C1601" s="4" t="s">
        <v>13</v>
      </c>
      <c r="D1601" s="4" t="s">
        <v>4136</v>
      </c>
    </row>
    <row r="1602" spans="1:4" ht="56.25">
      <c r="A1602" s="4" t="s">
        <v>4655</v>
      </c>
      <c r="B1602" s="5" t="s">
        <v>4656</v>
      </c>
      <c r="C1602" s="4" t="s">
        <v>13</v>
      </c>
      <c r="D1602" s="4" t="s">
        <v>4657</v>
      </c>
    </row>
    <row r="1603" spans="1:4" ht="56.25">
      <c r="A1603" s="4" t="s">
        <v>4658</v>
      </c>
      <c r="B1603" s="5" t="s">
        <v>4659</v>
      </c>
      <c r="C1603" s="4" t="s">
        <v>13</v>
      </c>
      <c r="D1603" s="4" t="s">
        <v>4660</v>
      </c>
    </row>
    <row r="1604" spans="1:4" ht="67.5">
      <c r="A1604" s="4" t="s">
        <v>4661</v>
      </c>
      <c r="B1604" s="5" t="s">
        <v>4662</v>
      </c>
      <c r="C1604" s="4" t="s">
        <v>13</v>
      </c>
      <c r="D1604" s="4" t="s">
        <v>1907</v>
      </c>
    </row>
    <row r="1605" spans="1:4" ht="56.25">
      <c r="A1605" s="4" t="s">
        <v>4663</v>
      </c>
      <c r="B1605" s="5" t="s">
        <v>4664</v>
      </c>
      <c r="C1605" s="4" t="s">
        <v>13</v>
      </c>
      <c r="D1605" s="4" t="s">
        <v>1043</v>
      </c>
    </row>
    <row r="1606" spans="1:4" ht="67.5">
      <c r="A1606" s="4" t="s">
        <v>4665</v>
      </c>
      <c r="B1606" s="5" t="s">
        <v>4666</v>
      </c>
      <c r="C1606" s="4" t="s">
        <v>13</v>
      </c>
      <c r="D1606" s="4" t="s">
        <v>1574</v>
      </c>
    </row>
    <row r="1607" spans="1:4" ht="56.25">
      <c r="A1607" s="4" t="s">
        <v>4667</v>
      </c>
      <c r="B1607" s="5" t="s">
        <v>4668</v>
      </c>
      <c r="C1607" s="4" t="s">
        <v>13</v>
      </c>
      <c r="D1607" s="4" t="s">
        <v>4669</v>
      </c>
    </row>
    <row r="1608" spans="1:4" ht="67.5">
      <c r="A1608" s="4" t="s">
        <v>4670</v>
      </c>
      <c r="B1608" s="5" t="s">
        <v>4671</v>
      </c>
      <c r="C1608" s="4" t="s">
        <v>13</v>
      </c>
      <c r="D1608" s="4" t="s">
        <v>4672</v>
      </c>
    </row>
    <row r="1609" spans="1:4" ht="67.5">
      <c r="A1609" s="4" t="s">
        <v>4673</v>
      </c>
      <c r="B1609" s="5" t="s">
        <v>4674</v>
      </c>
      <c r="C1609" s="4" t="s">
        <v>13</v>
      </c>
      <c r="D1609" s="4" t="s">
        <v>4675</v>
      </c>
    </row>
    <row r="1610" spans="1:4" ht="56.25">
      <c r="A1610" s="4" t="s">
        <v>4676</v>
      </c>
      <c r="B1610" s="5" t="s">
        <v>4677</v>
      </c>
      <c r="C1610" s="4" t="s">
        <v>13</v>
      </c>
      <c r="D1610" s="4" t="s">
        <v>4678</v>
      </c>
    </row>
    <row r="1611" spans="1:4" ht="56.25">
      <c r="A1611" s="4" t="s">
        <v>4679</v>
      </c>
      <c r="B1611" s="5" t="s">
        <v>4680</v>
      </c>
      <c r="C1611" s="4" t="s">
        <v>13</v>
      </c>
      <c r="D1611" s="4" t="s">
        <v>1025</v>
      </c>
    </row>
    <row r="1612" spans="1:4" ht="67.5">
      <c r="A1612" s="4" t="s">
        <v>4681</v>
      </c>
      <c r="B1612" s="5" t="s">
        <v>4682</v>
      </c>
      <c r="C1612" s="4" t="s">
        <v>13</v>
      </c>
      <c r="D1612" s="4" t="s">
        <v>1380</v>
      </c>
    </row>
    <row r="1613" spans="1:4" ht="56.25">
      <c r="A1613" s="4" t="s">
        <v>4683</v>
      </c>
      <c r="B1613" s="5" t="s">
        <v>4684</v>
      </c>
      <c r="C1613" s="4" t="s">
        <v>13</v>
      </c>
      <c r="D1613" s="4" t="s">
        <v>4685</v>
      </c>
    </row>
    <row r="1614" spans="1:4" ht="56.25">
      <c r="A1614" s="4" t="s">
        <v>4686</v>
      </c>
      <c r="B1614" s="5" t="s">
        <v>4687</v>
      </c>
      <c r="C1614" s="4" t="s">
        <v>13</v>
      </c>
      <c r="D1614" s="4" t="s">
        <v>4151</v>
      </c>
    </row>
    <row r="1615" spans="1:4" ht="56.25">
      <c r="A1615" s="4" t="s">
        <v>4688</v>
      </c>
      <c r="B1615" s="5" t="s">
        <v>4689</v>
      </c>
      <c r="C1615" s="4" t="s">
        <v>13</v>
      </c>
      <c r="D1615" s="4" t="s">
        <v>4690</v>
      </c>
    </row>
    <row r="1616" spans="1:4" ht="56.25">
      <c r="A1616" s="4" t="s">
        <v>4691</v>
      </c>
      <c r="B1616" s="5" t="s">
        <v>4692</v>
      </c>
      <c r="C1616" s="4" t="s">
        <v>13</v>
      </c>
      <c r="D1616" s="4" t="s">
        <v>312</v>
      </c>
    </row>
    <row r="1617" spans="1:4" ht="56.25">
      <c r="A1617" s="4" t="s">
        <v>4693</v>
      </c>
      <c r="B1617" s="5" t="s">
        <v>4694</v>
      </c>
      <c r="C1617" s="4" t="s">
        <v>13</v>
      </c>
      <c r="D1617" s="4" t="s">
        <v>4695</v>
      </c>
    </row>
    <row r="1618" spans="1:4" ht="67.5">
      <c r="A1618" s="4" t="s">
        <v>4696</v>
      </c>
      <c r="B1618" s="5" t="s">
        <v>4697</v>
      </c>
      <c r="C1618" s="4" t="s">
        <v>13</v>
      </c>
      <c r="D1618" s="4" t="s">
        <v>1105</v>
      </c>
    </row>
    <row r="1619" spans="1:4" ht="67.5">
      <c r="A1619" s="4" t="s">
        <v>4698</v>
      </c>
      <c r="B1619" s="5" t="s">
        <v>4699</v>
      </c>
      <c r="C1619" s="4" t="s">
        <v>13</v>
      </c>
      <c r="D1619" s="4" t="s">
        <v>878</v>
      </c>
    </row>
    <row r="1620" spans="1:4" ht="67.5">
      <c r="A1620" s="4" t="s">
        <v>4700</v>
      </c>
      <c r="B1620" s="5" t="s">
        <v>4701</v>
      </c>
      <c r="C1620" s="4" t="s">
        <v>13</v>
      </c>
      <c r="D1620" s="4" t="s">
        <v>4702</v>
      </c>
    </row>
    <row r="1621" spans="1:4" ht="56.25">
      <c r="A1621" s="4" t="s">
        <v>4703</v>
      </c>
      <c r="B1621" s="5" t="s">
        <v>4704</v>
      </c>
      <c r="C1621" s="4" t="s">
        <v>13</v>
      </c>
      <c r="D1621" s="4" t="s">
        <v>4168</v>
      </c>
    </row>
    <row r="1622" spans="1:4" ht="56.25">
      <c r="A1622" s="4" t="s">
        <v>4705</v>
      </c>
      <c r="B1622" s="5" t="s">
        <v>4706</v>
      </c>
      <c r="C1622" s="4" t="s">
        <v>13</v>
      </c>
      <c r="D1622" s="4" t="s">
        <v>4707</v>
      </c>
    </row>
    <row r="1623" spans="1:4" ht="56.25">
      <c r="A1623" s="4" t="s">
        <v>4708</v>
      </c>
      <c r="B1623" s="5" t="s">
        <v>4709</v>
      </c>
      <c r="C1623" s="4" t="s">
        <v>13</v>
      </c>
      <c r="D1623" s="4" t="s">
        <v>4710</v>
      </c>
    </row>
    <row r="1624" spans="1:4" ht="67.5">
      <c r="A1624" s="4" t="s">
        <v>4711</v>
      </c>
      <c r="B1624" s="5" t="s">
        <v>4712</v>
      </c>
      <c r="C1624" s="4" t="s">
        <v>13</v>
      </c>
      <c r="D1624" s="4" t="s">
        <v>4678</v>
      </c>
    </row>
    <row r="1625" spans="1:4" ht="67.5">
      <c r="A1625" s="4" t="s">
        <v>4713</v>
      </c>
      <c r="B1625" s="5" t="s">
        <v>4714</v>
      </c>
      <c r="C1625" s="4" t="s">
        <v>13</v>
      </c>
      <c r="D1625" s="4" t="s">
        <v>4715</v>
      </c>
    </row>
    <row r="1626" spans="1:4" ht="67.5">
      <c r="A1626" s="4" t="s">
        <v>4716</v>
      </c>
      <c r="B1626" s="5" t="s">
        <v>4717</v>
      </c>
      <c r="C1626" s="4" t="s">
        <v>13</v>
      </c>
      <c r="D1626" s="4" t="s">
        <v>4718</v>
      </c>
    </row>
    <row r="1627" spans="1:4" ht="67.5">
      <c r="A1627" s="4" t="s">
        <v>4719</v>
      </c>
      <c r="B1627" s="5" t="s">
        <v>4720</v>
      </c>
      <c r="C1627" s="4" t="s">
        <v>13</v>
      </c>
      <c r="D1627" s="4" t="s">
        <v>264</v>
      </c>
    </row>
    <row r="1628" spans="1:4" ht="56.25">
      <c r="A1628" s="4" t="s">
        <v>4721</v>
      </c>
      <c r="B1628" s="5" t="s">
        <v>4722</v>
      </c>
      <c r="C1628" s="4" t="s">
        <v>13</v>
      </c>
      <c r="D1628" s="4" t="s">
        <v>3041</v>
      </c>
    </row>
    <row r="1629" spans="1:4" ht="67.5">
      <c r="A1629" s="4" t="s">
        <v>4723</v>
      </c>
      <c r="B1629" s="5" t="s">
        <v>4724</v>
      </c>
      <c r="C1629" s="4" t="s">
        <v>13</v>
      </c>
      <c r="D1629" s="4" t="s">
        <v>4669</v>
      </c>
    </row>
    <row r="1630" spans="1:4" ht="56.25">
      <c r="A1630" s="4" t="s">
        <v>4725</v>
      </c>
      <c r="B1630" s="5" t="s">
        <v>4726</v>
      </c>
      <c r="C1630" s="4" t="s">
        <v>13</v>
      </c>
      <c r="D1630" s="4" t="s">
        <v>165</v>
      </c>
    </row>
    <row r="1631" spans="1:4" ht="67.5">
      <c r="A1631" s="4" t="s">
        <v>4727</v>
      </c>
      <c r="B1631" s="5" t="s">
        <v>4728</v>
      </c>
      <c r="C1631" s="4" t="s">
        <v>13</v>
      </c>
      <c r="D1631" s="4" t="s">
        <v>4729</v>
      </c>
    </row>
    <row r="1632" spans="1:4" ht="67.5">
      <c r="A1632" s="4" t="s">
        <v>4730</v>
      </c>
      <c r="B1632" s="5" t="s">
        <v>4731</v>
      </c>
      <c r="C1632" s="4" t="s">
        <v>13</v>
      </c>
      <c r="D1632" s="4" t="s">
        <v>4732</v>
      </c>
    </row>
    <row r="1633" spans="1:4" ht="56.25">
      <c r="A1633" s="4" t="s">
        <v>4733</v>
      </c>
      <c r="B1633" s="5" t="s">
        <v>4734</v>
      </c>
      <c r="C1633" s="4" t="s">
        <v>13</v>
      </c>
      <c r="D1633" s="4" t="s">
        <v>4735</v>
      </c>
    </row>
    <row r="1634" spans="1:4" ht="56.25">
      <c r="A1634" s="4" t="s">
        <v>4736</v>
      </c>
      <c r="B1634" s="5" t="s">
        <v>4737</v>
      </c>
      <c r="C1634" s="4" t="s">
        <v>13</v>
      </c>
      <c r="D1634" s="4" t="s">
        <v>4738</v>
      </c>
    </row>
    <row r="1635" spans="1:4" ht="56.25">
      <c r="A1635" s="4" t="s">
        <v>4739</v>
      </c>
      <c r="B1635" s="5" t="s">
        <v>4740</v>
      </c>
      <c r="C1635" s="4" t="s">
        <v>13</v>
      </c>
      <c r="D1635" s="4" t="s">
        <v>1329</v>
      </c>
    </row>
    <row r="1636" spans="1:4" ht="67.5">
      <c r="A1636" s="4" t="s">
        <v>4741</v>
      </c>
      <c r="B1636" s="5" t="s">
        <v>4742</v>
      </c>
      <c r="C1636" s="4" t="s">
        <v>13</v>
      </c>
      <c r="D1636" s="4" t="s">
        <v>4743</v>
      </c>
    </row>
    <row r="1637" spans="1:4" ht="56.25">
      <c r="A1637" s="4" t="s">
        <v>4744</v>
      </c>
      <c r="B1637" s="5" t="s">
        <v>4745</v>
      </c>
      <c r="C1637" s="4" t="s">
        <v>13</v>
      </c>
      <c r="D1637" s="4" t="s">
        <v>4746</v>
      </c>
    </row>
    <row r="1638" spans="1:4" ht="56.25">
      <c r="A1638" s="4" t="s">
        <v>4747</v>
      </c>
      <c r="B1638" s="5" t="s">
        <v>4748</v>
      </c>
      <c r="C1638" s="4" t="s">
        <v>13</v>
      </c>
      <c r="D1638" s="4" t="s">
        <v>4749</v>
      </c>
    </row>
    <row r="1639" spans="1:4" ht="56.25">
      <c r="A1639" s="4" t="s">
        <v>4750</v>
      </c>
      <c r="B1639" s="5" t="s">
        <v>4751</v>
      </c>
      <c r="C1639" s="4" t="s">
        <v>13</v>
      </c>
      <c r="D1639" s="4" t="s">
        <v>4752</v>
      </c>
    </row>
    <row r="1640" spans="1:4" ht="56.25">
      <c r="A1640" s="4" t="s">
        <v>4753</v>
      </c>
      <c r="B1640" s="5" t="s">
        <v>4754</v>
      </c>
      <c r="C1640" s="4" t="s">
        <v>13</v>
      </c>
      <c r="D1640" s="4" t="s">
        <v>4755</v>
      </c>
    </row>
    <row r="1641" spans="1:4" ht="56.25">
      <c r="A1641" s="4" t="s">
        <v>4756</v>
      </c>
      <c r="B1641" s="5" t="s">
        <v>4757</v>
      </c>
      <c r="C1641" s="4" t="s">
        <v>13</v>
      </c>
      <c r="D1641" s="4" t="s">
        <v>211</v>
      </c>
    </row>
    <row r="1642" spans="1:4" ht="56.25">
      <c r="A1642" s="4" t="s">
        <v>4758</v>
      </c>
      <c r="B1642" s="5" t="s">
        <v>4759</v>
      </c>
      <c r="C1642" s="4" t="s">
        <v>13</v>
      </c>
      <c r="D1642" s="4" t="s">
        <v>1381</v>
      </c>
    </row>
    <row r="1643" spans="1:4" ht="67.5">
      <c r="A1643" s="4" t="s">
        <v>4760</v>
      </c>
      <c r="B1643" s="5" t="s">
        <v>4761</v>
      </c>
      <c r="C1643" s="4" t="s">
        <v>13</v>
      </c>
      <c r="D1643" s="4" t="s">
        <v>2760</v>
      </c>
    </row>
    <row r="1644" spans="1:4" ht="56.25">
      <c r="A1644" s="4" t="s">
        <v>4762</v>
      </c>
      <c r="B1644" s="5" t="s">
        <v>4763</v>
      </c>
      <c r="C1644" s="4" t="s">
        <v>13</v>
      </c>
      <c r="D1644" s="4" t="s">
        <v>4192</v>
      </c>
    </row>
    <row r="1645" spans="1:4" ht="56.25">
      <c r="A1645" s="4" t="s">
        <v>4764</v>
      </c>
      <c r="B1645" s="5" t="s">
        <v>4765</v>
      </c>
      <c r="C1645" s="4" t="s">
        <v>13</v>
      </c>
      <c r="D1645" s="4" t="s">
        <v>906</v>
      </c>
    </row>
    <row r="1646" spans="1:4" ht="67.5">
      <c r="A1646" s="4" t="s">
        <v>4766</v>
      </c>
      <c r="B1646" s="5" t="s">
        <v>4767</v>
      </c>
      <c r="C1646" s="4" t="s">
        <v>13</v>
      </c>
      <c r="D1646" s="4" t="s">
        <v>4768</v>
      </c>
    </row>
    <row r="1647" spans="1:4" ht="56.25">
      <c r="A1647" s="4" t="s">
        <v>4769</v>
      </c>
      <c r="B1647" s="5" t="s">
        <v>4770</v>
      </c>
      <c r="C1647" s="4" t="s">
        <v>13</v>
      </c>
      <c r="D1647" s="4" t="s">
        <v>4771</v>
      </c>
    </row>
    <row r="1648" spans="1:4" ht="67.5">
      <c r="A1648" s="4" t="s">
        <v>4772</v>
      </c>
      <c r="B1648" s="5" t="s">
        <v>4773</v>
      </c>
      <c r="C1648" s="4" t="s">
        <v>13</v>
      </c>
      <c r="D1648" s="4" t="s">
        <v>4774</v>
      </c>
    </row>
    <row r="1649" spans="1:4" ht="67.5">
      <c r="A1649" s="4" t="s">
        <v>4775</v>
      </c>
      <c r="B1649" s="5" t="s">
        <v>4776</v>
      </c>
      <c r="C1649" s="4" t="s">
        <v>13</v>
      </c>
      <c r="D1649" s="4" t="s">
        <v>4777</v>
      </c>
    </row>
    <row r="1650" spans="1:4" ht="56.25">
      <c r="A1650" s="4" t="s">
        <v>4778</v>
      </c>
      <c r="B1650" s="5" t="s">
        <v>4779</v>
      </c>
      <c r="C1650" s="4" t="s">
        <v>13</v>
      </c>
      <c r="D1650" s="4" t="s">
        <v>4780</v>
      </c>
    </row>
    <row r="1651" spans="1:4" ht="67.5">
      <c r="A1651" s="4" t="s">
        <v>4781</v>
      </c>
      <c r="B1651" s="5" t="s">
        <v>4782</v>
      </c>
      <c r="C1651" s="4" t="s">
        <v>13</v>
      </c>
      <c r="D1651" s="4" t="s">
        <v>4783</v>
      </c>
    </row>
    <row r="1652" spans="1:4" ht="67.5">
      <c r="A1652" s="4" t="s">
        <v>4784</v>
      </c>
      <c r="B1652" s="5" t="s">
        <v>4785</v>
      </c>
      <c r="C1652" s="4" t="s">
        <v>13</v>
      </c>
      <c r="D1652" s="4" t="s">
        <v>4786</v>
      </c>
    </row>
    <row r="1653" spans="1:4" ht="56.25">
      <c r="A1653" s="4" t="s">
        <v>4787</v>
      </c>
      <c r="B1653" s="5" t="s">
        <v>4788</v>
      </c>
      <c r="C1653" s="4" t="s">
        <v>13</v>
      </c>
      <c r="D1653" s="4" t="s">
        <v>3765</v>
      </c>
    </row>
    <row r="1654" spans="1:4" ht="56.25">
      <c r="A1654" s="4" t="s">
        <v>4789</v>
      </c>
      <c r="B1654" s="5" t="s">
        <v>4790</v>
      </c>
      <c r="C1654" s="4" t="s">
        <v>13</v>
      </c>
      <c r="D1654" s="4" t="s">
        <v>4791</v>
      </c>
    </row>
    <row r="1655" spans="1:4" ht="56.25">
      <c r="A1655" s="4" t="s">
        <v>4792</v>
      </c>
      <c r="B1655" s="5" t="s">
        <v>4793</v>
      </c>
      <c r="C1655" s="4" t="s">
        <v>13</v>
      </c>
      <c r="D1655" s="4" t="s">
        <v>4794</v>
      </c>
    </row>
    <row r="1656" spans="1:4" ht="56.25">
      <c r="A1656" s="4" t="s">
        <v>4795</v>
      </c>
      <c r="B1656" s="5" t="s">
        <v>4796</v>
      </c>
      <c r="C1656" s="4" t="s">
        <v>13</v>
      </c>
      <c r="D1656" s="4" t="s">
        <v>4797</v>
      </c>
    </row>
    <row r="1657" spans="1:4" ht="56.25">
      <c r="A1657" s="4" t="s">
        <v>4798</v>
      </c>
      <c r="B1657" s="5" t="s">
        <v>4799</v>
      </c>
      <c r="C1657" s="4" t="s">
        <v>13</v>
      </c>
      <c r="D1657" s="4" t="s">
        <v>4800</v>
      </c>
    </row>
    <row r="1658" spans="1:4" ht="56.25">
      <c r="A1658" s="4" t="s">
        <v>4801</v>
      </c>
      <c r="B1658" s="5" t="s">
        <v>4802</v>
      </c>
      <c r="C1658" s="4" t="s">
        <v>13</v>
      </c>
      <c r="D1658" s="4" t="s">
        <v>4803</v>
      </c>
    </row>
    <row r="1659" spans="1:4" ht="78.75">
      <c r="A1659" s="4" t="s">
        <v>4804</v>
      </c>
      <c r="B1659" s="5" t="s">
        <v>4805</v>
      </c>
      <c r="C1659" s="4" t="s">
        <v>13</v>
      </c>
      <c r="D1659" s="4" t="s">
        <v>2835</v>
      </c>
    </row>
    <row r="1660" spans="1:4" ht="78.75">
      <c r="A1660" s="4" t="s">
        <v>4806</v>
      </c>
      <c r="B1660" s="5" t="s">
        <v>4807</v>
      </c>
      <c r="C1660" s="4" t="s">
        <v>13</v>
      </c>
      <c r="D1660" s="4" t="s">
        <v>4808</v>
      </c>
    </row>
    <row r="1661" spans="1:4" ht="78.75">
      <c r="A1661" s="4" t="s">
        <v>4809</v>
      </c>
      <c r="B1661" s="5" t="s">
        <v>4810</v>
      </c>
      <c r="C1661" s="4" t="s">
        <v>13</v>
      </c>
      <c r="D1661" s="4" t="s">
        <v>4811</v>
      </c>
    </row>
    <row r="1662" spans="1:4" ht="78.75">
      <c r="A1662" s="4" t="s">
        <v>4812</v>
      </c>
      <c r="B1662" s="5" t="s">
        <v>4813</v>
      </c>
      <c r="C1662" s="4" t="s">
        <v>13</v>
      </c>
      <c r="D1662" s="4" t="s">
        <v>2074</v>
      </c>
    </row>
    <row r="1663" spans="1:4" ht="78.75">
      <c r="A1663" s="4" t="s">
        <v>4814</v>
      </c>
      <c r="B1663" s="5" t="s">
        <v>4815</v>
      </c>
      <c r="C1663" s="4" t="s">
        <v>13</v>
      </c>
      <c r="D1663" s="4" t="s">
        <v>358</v>
      </c>
    </row>
    <row r="1664" spans="1:4" ht="78.75">
      <c r="A1664" s="4" t="s">
        <v>4816</v>
      </c>
      <c r="B1664" s="5" t="s">
        <v>4817</v>
      </c>
      <c r="C1664" s="4" t="s">
        <v>13</v>
      </c>
      <c r="D1664" s="4" t="s">
        <v>4818</v>
      </c>
    </row>
    <row r="1665" spans="1:4" ht="90">
      <c r="A1665" s="4" t="s">
        <v>4819</v>
      </c>
      <c r="B1665" s="5" t="s">
        <v>4820</v>
      </c>
      <c r="C1665" s="4" t="s">
        <v>13</v>
      </c>
      <c r="D1665" s="4" t="s">
        <v>4821</v>
      </c>
    </row>
    <row r="1666" spans="1:4" ht="90">
      <c r="A1666" s="4" t="s">
        <v>4822</v>
      </c>
      <c r="B1666" s="5" t="s">
        <v>4823</v>
      </c>
      <c r="C1666" s="4" t="s">
        <v>13</v>
      </c>
      <c r="D1666" s="4" t="s">
        <v>4824</v>
      </c>
    </row>
    <row r="1667" spans="1:4" ht="90">
      <c r="A1667" s="4" t="s">
        <v>4825</v>
      </c>
      <c r="B1667" s="5" t="s">
        <v>4826</v>
      </c>
      <c r="C1667" s="4" t="s">
        <v>13</v>
      </c>
      <c r="D1667" s="4" t="s">
        <v>4827</v>
      </c>
    </row>
    <row r="1668" spans="1:4" ht="90">
      <c r="A1668" s="4" t="s">
        <v>4828</v>
      </c>
      <c r="B1668" s="5" t="s">
        <v>4829</v>
      </c>
      <c r="C1668" s="4" t="s">
        <v>13</v>
      </c>
      <c r="D1668" s="4" t="s">
        <v>4830</v>
      </c>
    </row>
    <row r="1669" spans="1:4" ht="90">
      <c r="A1669" s="4" t="s">
        <v>4831</v>
      </c>
      <c r="B1669" s="5" t="s">
        <v>4832</v>
      </c>
      <c r="C1669" s="4" t="s">
        <v>13</v>
      </c>
      <c r="D1669" s="4" t="s">
        <v>4833</v>
      </c>
    </row>
    <row r="1670" spans="1:4" ht="90">
      <c r="A1670" s="4" t="s">
        <v>4834</v>
      </c>
      <c r="B1670" s="5" t="s">
        <v>4835</v>
      </c>
      <c r="C1670" s="4" t="s">
        <v>13</v>
      </c>
      <c r="D1670" s="4" t="s">
        <v>4836</v>
      </c>
    </row>
    <row r="1671" spans="1:4" ht="78.75">
      <c r="A1671" s="4" t="s">
        <v>4837</v>
      </c>
      <c r="B1671" s="5" t="s">
        <v>4838</v>
      </c>
      <c r="C1671" s="4" t="s">
        <v>13</v>
      </c>
      <c r="D1671" s="4" t="s">
        <v>4839</v>
      </c>
    </row>
    <row r="1672" spans="1:4" ht="78.75">
      <c r="A1672" s="4" t="s">
        <v>4840</v>
      </c>
      <c r="B1672" s="5" t="s">
        <v>4841</v>
      </c>
      <c r="C1672" s="4" t="s">
        <v>13</v>
      </c>
      <c r="D1672" s="4" t="s">
        <v>4842</v>
      </c>
    </row>
    <row r="1673" spans="1:4" ht="78.75">
      <c r="A1673" s="4" t="s">
        <v>4843</v>
      </c>
      <c r="B1673" s="5" t="s">
        <v>4844</v>
      </c>
      <c r="C1673" s="4" t="s">
        <v>13</v>
      </c>
      <c r="D1673" s="4" t="s">
        <v>4845</v>
      </c>
    </row>
    <row r="1674" spans="1:4" ht="78.75">
      <c r="A1674" s="4" t="s">
        <v>4846</v>
      </c>
      <c r="B1674" s="5" t="s">
        <v>4847</v>
      </c>
      <c r="C1674" s="4" t="s">
        <v>13</v>
      </c>
      <c r="D1674" s="4" t="s">
        <v>41</v>
      </c>
    </row>
    <row r="1675" spans="1:4" ht="78.75">
      <c r="A1675" s="4" t="s">
        <v>4848</v>
      </c>
      <c r="B1675" s="5" t="s">
        <v>4849</v>
      </c>
      <c r="C1675" s="4" t="s">
        <v>13</v>
      </c>
      <c r="D1675" s="4" t="s">
        <v>4850</v>
      </c>
    </row>
    <row r="1676" spans="1:4" ht="78.75">
      <c r="A1676" s="4" t="s">
        <v>4851</v>
      </c>
      <c r="B1676" s="5" t="s">
        <v>4852</v>
      </c>
      <c r="C1676" s="4" t="s">
        <v>13</v>
      </c>
      <c r="D1676" s="4" t="s">
        <v>4853</v>
      </c>
    </row>
    <row r="1677" spans="1:4" ht="78.75">
      <c r="A1677" s="4" t="s">
        <v>4854</v>
      </c>
      <c r="B1677" s="5" t="s">
        <v>4855</v>
      </c>
      <c r="C1677" s="4" t="s">
        <v>13</v>
      </c>
      <c r="D1677" s="4" t="s">
        <v>4856</v>
      </c>
    </row>
    <row r="1678" spans="1:4" ht="78.75">
      <c r="A1678" s="4" t="s">
        <v>4857</v>
      </c>
      <c r="B1678" s="5" t="s">
        <v>4858</v>
      </c>
      <c r="C1678" s="4" t="s">
        <v>13</v>
      </c>
      <c r="D1678" s="4" t="s">
        <v>4859</v>
      </c>
    </row>
    <row r="1679" spans="1:4" ht="78.75">
      <c r="A1679" s="4" t="s">
        <v>4860</v>
      </c>
      <c r="B1679" s="5" t="s">
        <v>4861</v>
      </c>
      <c r="C1679" s="4" t="s">
        <v>13</v>
      </c>
      <c r="D1679" s="4" t="s">
        <v>4862</v>
      </c>
    </row>
    <row r="1680" spans="1:4" ht="78.75">
      <c r="A1680" s="4" t="s">
        <v>4863</v>
      </c>
      <c r="B1680" s="5" t="s">
        <v>4864</v>
      </c>
      <c r="C1680" s="4" t="s">
        <v>13</v>
      </c>
      <c r="D1680" s="4" t="s">
        <v>4865</v>
      </c>
    </row>
    <row r="1681" spans="1:4" ht="78.75">
      <c r="A1681" s="4" t="s">
        <v>4866</v>
      </c>
      <c r="B1681" s="5" t="s">
        <v>4867</v>
      </c>
      <c r="C1681" s="4" t="s">
        <v>13</v>
      </c>
      <c r="D1681" s="4" t="s">
        <v>4868</v>
      </c>
    </row>
    <row r="1682" spans="1:4" ht="78.75">
      <c r="A1682" s="4" t="s">
        <v>4869</v>
      </c>
      <c r="B1682" s="5" t="s">
        <v>4870</v>
      </c>
      <c r="C1682" s="4" t="s">
        <v>13</v>
      </c>
      <c r="D1682" s="4" t="s">
        <v>4871</v>
      </c>
    </row>
    <row r="1683" spans="1:4" ht="78.75">
      <c r="A1683" s="4" t="s">
        <v>4872</v>
      </c>
      <c r="B1683" s="5" t="s">
        <v>4873</v>
      </c>
      <c r="C1683" s="4" t="s">
        <v>13</v>
      </c>
      <c r="D1683" s="4" t="s">
        <v>4874</v>
      </c>
    </row>
    <row r="1684" spans="1:4" ht="78.75">
      <c r="A1684" s="4" t="s">
        <v>4875</v>
      </c>
      <c r="B1684" s="5" t="s">
        <v>4876</v>
      </c>
      <c r="C1684" s="4" t="s">
        <v>13</v>
      </c>
      <c r="D1684" s="4" t="s">
        <v>4877</v>
      </c>
    </row>
    <row r="1685" spans="1:4" ht="78.75">
      <c r="A1685" s="4" t="s">
        <v>4878</v>
      </c>
      <c r="B1685" s="5" t="s">
        <v>4879</v>
      </c>
      <c r="C1685" s="4" t="s">
        <v>13</v>
      </c>
      <c r="D1685" s="4" t="s">
        <v>4880</v>
      </c>
    </row>
    <row r="1686" spans="1:4" ht="78.75">
      <c r="A1686" s="4" t="s">
        <v>4881</v>
      </c>
      <c r="B1686" s="5" t="s">
        <v>4882</v>
      </c>
      <c r="C1686" s="4" t="s">
        <v>13</v>
      </c>
      <c r="D1686" s="4" t="s">
        <v>4883</v>
      </c>
    </row>
    <row r="1687" spans="1:4" ht="78.75">
      <c r="A1687" s="4" t="s">
        <v>4884</v>
      </c>
      <c r="B1687" s="5" t="s">
        <v>4885</v>
      </c>
      <c r="C1687" s="4" t="s">
        <v>13</v>
      </c>
      <c r="D1687" s="4" t="s">
        <v>4886</v>
      </c>
    </row>
    <row r="1688" spans="1:4" ht="90">
      <c r="A1688" s="4" t="s">
        <v>4887</v>
      </c>
      <c r="B1688" s="5" t="s">
        <v>4888</v>
      </c>
      <c r="C1688" s="4" t="s">
        <v>13</v>
      </c>
      <c r="D1688" s="4" t="s">
        <v>4889</v>
      </c>
    </row>
    <row r="1689" spans="1:4" ht="67.5">
      <c r="A1689" s="4" t="s">
        <v>4890</v>
      </c>
      <c r="B1689" s="5" t="s">
        <v>4891</v>
      </c>
      <c r="C1689" s="4" t="s">
        <v>13</v>
      </c>
      <c r="D1689" s="4" t="s">
        <v>4892</v>
      </c>
    </row>
    <row r="1690" spans="1:4" ht="90">
      <c r="A1690" s="4" t="s">
        <v>4893</v>
      </c>
      <c r="B1690" s="5" t="s">
        <v>4894</v>
      </c>
      <c r="C1690" s="4" t="s">
        <v>13</v>
      </c>
      <c r="D1690" s="4" t="s">
        <v>1127</v>
      </c>
    </row>
    <row r="1691" spans="1:4" ht="67.5">
      <c r="A1691" s="4" t="s">
        <v>4895</v>
      </c>
      <c r="B1691" s="5" t="s">
        <v>4896</v>
      </c>
      <c r="C1691" s="4" t="s">
        <v>13</v>
      </c>
      <c r="D1691" s="4" t="s">
        <v>157</v>
      </c>
    </row>
    <row r="1692" spans="1:4" ht="90">
      <c r="A1692" s="4" t="s">
        <v>4897</v>
      </c>
      <c r="B1692" s="5" t="s">
        <v>4898</v>
      </c>
      <c r="C1692" s="4" t="s">
        <v>13</v>
      </c>
      <c r="D1692" s="4" t="s">
        <v>4899</v>
      </c>
    </row>
    <row r="1693" spans="1:4" ht="67.5">
      <c r="A1693" s="4" t="s">
        <v>4900</v>
      </c>
      <c r="B1693" s="5" t="s">
        <v>4901</v>
      </c>
      <c r="C1693" s="4" t="s">
        <v>13</v>
      </c>
      <c r="D1693" s="4" t="s">
        <v>4902</v>
      </c>
    </row>
    <row r="1694" spans="1:4" ht="90">
      <c r="A1694" s="4" t="s">
        <v>4903</v>
      </c>
      <c r="B1694" s="5" t="s">
        <v>4904</v>
      </c>
      <c r="C1694" s="4" t="s">
        <v>13</v>
      </c>
      <c r="D1694" s="4" t="s">
        <v>4905</v>
      </c>
    </row>
    <row r="1695" spans="1:4" ht="67.5">
      <c r="A1695" s="4" t="s">
        <v>4906</v>
      </c>
      <c r="B1695" s="5" t="s">
        <v>4907</v>
      </c>
      <c r="C1695" s="4" t="s">
        <v>13</v>
      </c>
      <c r="D1695" s="4" t="s">
        <v>1048</v>
      </c>
    </row>
    <row r="1696" spans="1:4" ht="90">
      <c r="A1696" s="4" t="s">
        <v>4908</v>
      </c>
      <c r="B1696" s="5" t="s">
        <v>4909</v>
      </c>
      <c r="C1696" s="4" t="s">
        <v>13</v>
      </c>
      <c r="D1696" s="4" t="s">
        <v>4910</v>
      </c>
    </row>
    <row r="1697" spans="1:4" ht="67.5">
      <c r="A1697" s="4" t="s">
        <v>4911</v>
      </c>
      <c r="B1697" s="5" t="s">
        <v>4912</v>
      </c>
      <c r="C1697" s="4" t="s">
        <v>13</v>
      </c>
      <c r="D1697" s="4" t="s">
        <v>2823</v>
      </c>
    </row>
    <row r="1698" spans="1:4" ht="90">
      <c r="A1698" s="4" t="s">
        <v>4913</v>
      </c>
      <c r="B1698" s="5" t="s">
        <v>4914</v>
      </c>
      <c r="C1698" s="4" t="s">
        <v>13</v>
      </c>
      <c r="D1698" s="4" t="s">
        <v>4915</v>
      </c>
    </row>
    <row r="1699" spans="1:4" ht="67.5">
      <c r="A1699" s="4" t="s">
        <v>4916</v>
      </c>
      <c r="B1699" s="5" t="s">
        <v>4917</v>
      </c>
      <c r="C1699" s="4" t="s">
        <v>13</v>
      </c>
      <c r="D1699" s="4" t="s">
        <v>1856</v>
      </c>
    </row>
    <row r="1700" spans="1:4" ht="90">
      <c r="A1700" s="4" t="s">
        <v>4918</v>
      </c>
      <c r="B1700" s="5" t="s">
        <v>4919</v>
      </c>
      <c r="C1700" s="4" t="s">
        <v>13</v>
      </c>
      <c r="D1700" s="4" t="s">
        <v>4920</v>
      </c>
    </row>
    <row r="1701" spans="1:4" ht="67.5">
      <c r="A1701" s="4" t="s">
        <v>4921</v>
      </c>
      <c r="B1701" s="5" t="s">
        <v>4922</v>
      </c>
      <c r="C1701" s="4" t="s">
        <v>13</v>
      </c>
      <c r="D1701" s="4" t="s">
        <v>4923</v>
      </c>
    </row>
    <row r="1702" spans="1:4" ht="90">
      <c r="A1702" s="4" t="s">
        <v>4924</v>
      </c>
      <c r="B1702" s="5" t="s">
        <v>4925</v>
      </c>
      <c r="C1702" s="4" t="s">
        <v>13</v>
      </c>
      <c r="D1702" s="4" t="s">
        <v>4926</v>
      </c>
    </row>
    <row r="1703" spans="1:4" ht="67.5">
      <c r="A1703" s="4" t="s">
        <v>4927</v>
      </c>
      <c r="B1703" s="5" t="s">
        <v>4928</v>
      </c>
      <c r="C1703" s="4" t="s">
        <v>13</v>
      </c>
      <c r="D1703" s="4" t="s">
        <v>4929</v>
      </c>
    </row>
    <row r="1704" spans="1:4" ht="78.75">
      <c r="A1704" s="4" t="s">
        <v>4930</v>
      </c>
      <c r="B1704" s="5" t="s">
        <v>4931</v>
      </c>
      <c r="C1704" s="4" t="s">
        <v>13</v>
      </c>
      <c r="D1704" s="4" t="s">
        <v>4932</v>
      </c>
    </row>
    <row r="1705" spans="1:4" ht="78.75">
      <c r="A1705" s="4" t="s">
        <v>4933</v>
      </c>
      <c r="B1705" s="5" t="s">
        <v>4934</v>
      </c>
      <c r="C1705" s="4" t="s">
        <v>13</v>
      </c>
      <c r="D1705" s="4" t="s">
        <v>4935</v>
      </c>
    </row>
    <row r="1706" spans="1:4" ht="78.75">
      <c r="A1706" s="4" t="s">
        <v>4936</v>
      </c>
      <c r="B1706" s="5" t="s">
        <v>4937</v>
      </c>
      <c r="C1706" s="4" t="s">
        <v>13</v>
      </c>
      <c r="D1706" s="4" t="s">
        <v>1039</v>
      </c>
    </row>
    <row r="1707" spans="1:4" ht="78.75">
      <c r="A1707" s="4" t="s">
        <v>4938</v>
      </c>
      <c r="B1707" s="5" t="s">
        <v>4939</v>
      </c>
      <c r="C1707" s="4" t="s">
        <v>13</v>
      </c>
      <c r="D1707" s="4" t="s">
        <v>255</v>
      </c>
    </row>
    <row r="1708" spans="1:4" ht="78.75">
      <c r="A1708" s="4" t="s">
        <v>4940</v>
      </c>
      <c r="B1708" s="5" t="s">
        <v>4941</v>
      </c>
      <c r="C1708" s="4" t="s">
        <v>13</v>
      </c>
      <c r="D1708" s="4" t="s">
        <v>1384</v>
      </c>
    </row>
    <row r="1709" spans="1:4" ht="78.75">
      <c r="A1709" s="4" t="s">
        <v>4942</v>
      </c>
      <c r="B1709" s="5" t="s">
        <v>4943</v>
      </c>
      <c r="C1709" s="4" t="s">
        <v>13</v>
      </c>
      <c r="D1709" s="4" t="s">
        <v>4944</v>
      </c>
    </row>
    <row r="1710" spans="1:4" ht="78.75">
      <c r="A1710" s="4" t="s">
        <v>4945</v>
      </c>
      <c r="B1710" s="5" t="s">
        <v>4946</v>
      </c>
      <c r="C1710" s="4" t="s">
        <v>13</v>
      </c>
      <c r="D1710" s="4" t="s">
        <v>4947</v>
      </c>
    </row>
    <row r="1711" spans="1:4" ht="78.75">
      <c r="A1711" s="4" t="s">
        <v>4948</v>
      </c>
      <c r="B1711" s="5" t="s">
        <v>4949</v>
      </c>
      <c r="C1711" s="4" t="s">
        <v>13</v>
      </c>
      <c r="D1711" s="4" t="s">
        <v>196</v>
      </c>
    </row>
    <row r="1712" spans="1:4" ht="78.75">
      <c r="A1712" s="4" t="s">
        <v>4950</v>
      </c>
      <c r="B1712" s="5" t="s">
        <v>4951</v>
      </c>
      <c r="C1712" s="4" t="s">
        <v>13</v>
      </c>
      <c r="D1712" s="4" t="s">
        <v>902</v>
      </c>
    </row>
    <row r="1713" spans="1:4" ht="78.75">
      <c r="A1713" s="4" t="s">
        <v>4952</v>
      </c>
      <c r="B1713" s="5" t="s">
        <v>4953</v>
      </c>
      <c r="C1713" s="4" t="s">
        <v>13</v>
      </c>
      <c r="D1713" s="4" t="s">
        <v>898</v>
      </c>
    </row>
    <row r="1714" spans="1:4" ht="78.75">
      <c r="A1714" s="4" t="s">
        <v>4954</v>
      </c>
      <c r="B1714" s="5" t="s">
        <v>4955</v>
      </c>
      <c r="C1714" s="4" t="s">
        <v>13</v>
      </c>
      <c r="D1714" s="4" t="s">
        <v>4956</v>
      </c>
    </row>
    <row r="1715" spans="1:4" ht="78.75">
      <c r="A1715" s="4" t="s">
        <v>4957</v>
      </c>
      <c r="B1715" s="5" t="s">
        <v>4958</v>
      </c>
      <c r="C1715" s="4" t="s">
        <v>13</v>
      </c>
      <c r="D1715" s="4" t="s">
        <v>2030</v>
      </c>
    </row>
    <row r="1716" spans="1:4" ht="78.75">
      <c r="A1716" s="4" t="s">
        <v>4959</v>
      </c>
      <c r="B1716" s="5" t="s">
        <v>4960</v>
      </c>
      <c r="C1716" s="4" t="s">
        <v>13</v>
      </c>
      <c r="D1716" s="4" t="s">
        <v>4961</v>
      </c>
    </row>
    <row r="1717" spans="1:4" ht="78.75">
      <c r="A1717" s="4" t="s">
        <v>4962</v>
      </c>
      <c r="B1717" s="5" t="s">
        <v>4963</v>
      </c>
      <c r="C1717" s="4" t="s">
        <v>13</v>
      </c>
      <c r="D1717" s="4" t="s">
        <v>4964</v>
      </c>
    </row>
    <row r="1718" spans="1:4" ht="78.75">
      <c r="A1718" s="4" t="s">
        <v>4965</v>
      </c>
      <c r="B1718" s="5" t="s">
        <v>4966</v>
      </c>
      <c r="C1718" s="4" t="s">
        <v>13</v>
      </c>
      <c r="D1718" s="4" t="s">
        <v>4967</v>
      </c>
    </row>
    <row r="1719" spans="1:4" ht="78.75">
      <c r="A1719" s="4" t="s">
        <v>4968</v>
      </c>
      <c r="B1719" s="5" t="s">
        <v>4969</v>
      </c>
      <c r="C1719" s="4" t="s">
        <v>13</v>
      </c>
      <c r="D1719" s="4" t="s">
        <v>4970</v>
      </c>
    </row>
    <row r="1720" spans="1:4" ht="67.5">
      <c r="A1720" s="4" t="s">
        <v>4971</v>
      </c>
      <c r="B1720" s="5" t="s">
        <v>4972</v>
      </c>
      <c r="C1720" s="4" t="s">
        <v>13</v>
      </c>
      <c r="D1720" s="4" t="s">
        <v>3282</v>
      </c>
    </row>
    <row r="1721" spans="1:4" ht="78.75">
      <c r="A1721" s="4" t="s">
        <v>4973</v>
      </c>
      <c r="B1721" s="5" t="s">
        <v>4974</v>
      </c>
      <c r="C1721" s="4" t="s">
        <v>13</v>
      </c>
      <c r="D1721" s="4" t="s">
        <v>3933</v>
      </c>
    </row>
    <row r="1722" spans="1:4" ht="67.5">
      <c r="A1722" s="4" t="s">
        <v>4975</v>
      </c>
      <c r="B1722" s="5" t="s">
        <v>4976</v>
      </c>
      <c r="C1722" s="4" t="s">
        <v>13</v>
      </c>
      <c r="D1722" s="4" t="s">
        <v>4977</v>
      </c>
    </row>
    <row r="1723" spans="1:4" ht="78.75">
      <c r="A1723" s="4" t="s">
        <v>4978</v>
      </c>
      <c r="B1723" s="5" t="s">
        <v>4979</v>
      </c>
      <c r="C1723" s="4" t="s">
        <v>13</v>
      </c>
      <c r="D1723" s="4" t="s">
        <v>4980</v>
      </c>
    </row>
    <row r="1724" spans="1:4" ht="67.5">
      <c r="A1724" s="4" t="s">
        <v>4981</v>
      </c>
      <c r="B1724" s="5" t="s">
        <v>4982</v>
      </c>
      <c r="C1724" s="4" t="s">
        <v>13</v>
      </c>
      <c r="D1724" s="4" t="s">
        <v>4983</v>
      </c>
    </row>
    <row r="1725" spans="1:4" ht="78.75">
      <c r="A1725" s="4" t="s">
        <v>4984</v>
      </c>
      <c r="B1725" s="5" t="s">
        <v>4985</v>
      </c>
      <c r="C1725" s="4" t="s">
        <v>13</v>
      </c>
      <c r="D1725" s="4" t="s">
        <v>4986</v>
      </c>
    </row>
    <row r="1726" spans="1:4" ht="67.5">
      <c r="A1726" s="4" t="s">
        <v>4987</v>
      </c>
      <c r="B1726" s="5" t="s">
        <v>4988</v>
      </c>
      <c r="C1726" s="4" t="s">
        <v>13</v>
      </c>
      <c r="D1726" s="4" t="s">
        <v>266</v>
      </c>
    </row>
    <row r="1727" spans="1:4" ht="78.75">
      <c r="A1727" s="4" t="s">
        <v>4989</v>
      </c>
      <c r="B1727" s="5" t="s">
        <v>4990</v>
      </c>
      <c r="C1727" s="4" t="s">
        <v>13</v>
      </c>
      <c r="D1727" s="4" t="s">
        <v>4991</v>
      </c>
    </row>
    <row r="1728" spans="1:4" ht="67.5">
      <c r="A1728" s="4" t="s">
        <v>4992</v>
      </c>
      <c r="B1728" s="5" t="s">
        <v>4993</v>
      </c>
      <c r="C1728" s="4" t="s">
        <v>13</v>
      </c>
      <c r="D1728" s="4" t="s">
        <v>4994</v>
      </c>
    </row>
    <row r="1729" spans="1:4" ht="67.5">
      <c r="A1729" s="4" t="s">
        <v>4995</v>
      </c>
      <c r="B1729" s="5" t="s">
        <v>4996</v>
      </c>
      <c r="C1729" s="4" t="s">
        <v>13</v>
      </c>
      <c r="D1729" s="4" t="s">
        <v>4997</v>
      </c>
    </row>
    <row r="1730" spans="1:4" ht="78.75">
      <c r="A1730" s="4" t="s">
        <v>4998</v>
      </c>
      <c r="B1730" s="5" t="s">
        <v>4999</v>
      </c>
      <c r="C1730" s="4" t="s">
        <v>13</v>
      </c>
      <c r="D1730" s="4" t="s">
        <v>5000</v>
      </c>
    </row>
    <row r="1731" spans="1:4" ht="67.5">
      <c r="A1731" s="4" t="s">
        <v>5001</v>
      </c>
      <c r="B1731" s="5" t="s">
        <v>5002</v>
      </c>
      <c r="C1731" s="4" t="s">
        <v>13</v>
      </c>
      <c r="D1731" s="4" t="s">
        <v>5003</v>
      </c>
    </row>
    <row r="1732" spans="1:4" ht="78.75">
      <c r="A1732" s="4" t="s">
        <v>5004</v>
      </c>
      <c r="B1732" s="5" t="s">
        <v>5005</v>
      </c>
      <c r="C1732" s="4" t="s">
        <v>13</v>
      </c>
      <c r="D1732" s="4" t="s">
        <v>5006</v>
      </c>
    </row>
    <row r="1733" spans="1:4" ht="67.5">
      <c r="A1733" s="4" t="s">
        <v>5007</v>
      </c>
      <c r="B1733" s="5" t="s">
        <v>5008</v>
      </c>
      <c r="C1733" s="4" t="s">
        <v>13</v>
      </c>
      <c r="D1733" s="4" t="s">
        <v>5009</v>
      </c>
    </row>
    <row r="1734" spans="1:4" ht="78.75">
      <c r="A1734" s="4" t="s">
        <v>5010</v>
      </c>
      <c r="B1734" s="5" t="s">
        <v>5011</v>
      </c>
      <c r="C1734" s="4" t="s">
        <v>13</v>
      </c>
      <c r="D1734" s="4" t="s">
        <v>5012</v>
      </c>
    </row>
    <row r="1735" spans="1:4" ht="90">
      <c r="A1735" s="4" t="s">
        <v>5013</v>
      </c>
      <c r="B1735" s="5" t="s">
        <v>5014</v>
      </c>
      <c r="C1735" s="4" t="s">
        <v>13</v>
      </c>
      <c r="D1735" s="4" t="s">
        <v>5015</v>
      </c>
    </row>
    <row r="1736" spans="1:4" ht="78.75">
      <c r="A1736" s="4" t="s">
        <v>5016</v>
      </c>
      <c r="B1736" s="5" t="s">
        <v>5017</v>
      </c>
      <c r="C1736" s="4" t="s">
        <v>13</v>
      </c>
      <c r="D1736" s="4" t="s">
        <v>5018</v>
      </c>
    </row>
    <row r="1737" spans="1:4" ht="78.75">
      <c r="A1737" s="4" t="s">
        <v>5019</v>
      </c>
      <c r="B1737" s="5" t="s">
        <v>5020</v>
      </c>
      <c r="C1737" s="4" t="s">
        <v>13</v>
      </c>
      <c r="D1737" s="4" t="s">
        <v>5021</v>
      </c>
    </row>
    <row r="1738" spans="1:4" ht="78.75">
      <c r="A1738" s="4" t="s">
        <v>5022</v>
      </c>
      <c r="B1738" s="5" t="s">
        <v>5023</v>
      </c>
      <c r="C1738" s="4" t="s">
        <v>13</v>
      </c>
      <c r="D1738" s="4" t="s">
        <v>5024</v>
      </c>
    </row>
    <row r="1739" spans="1:4" ht="78.75">
      <c r="A1739" s="4" t="s">
        <v>5025</v>
      </c>
      <c r="B1739" s="5" t="s">
        <v>5026</v>
      </c>
      <c r="C1739" s="4" t="s">
        <v>13</v>
      </c>
      <c r="D1739" s="4" t="s">
        <v>5027</v>
      </c>
    </row>
    <row r="1740" spans="1:4" ht="78.75">
      <c r="A1740" s="4" t="s">
        <v>5028</v>
      </c>
      <c r="B1740" s="5" t="s">
        <v>5029</v>
      </c>
      <c r="C1740" s="4" t="s">
        <v>13</v>
      </c>
      <c r="D1740" s="4" t="s">
        <v>152</v>
      </c>
    </row>
    <row r="1741" spans="1:4" ht="78.75">
      <c r="A1741" s="4" t="s">
        <v>5030</v>
      </c>
      <c r="B1741" s="5" t="s">
        <v>5031</v>
      </c>
      <c r="C1741" s="4" t="s">
        <v>13</v>
      </c>
      <c r="D1741" s="4" t="s">
        <v>1520</v>
      </c>
    </row>
    <row r="1742" spans="1:4" ht="78.75">
      <c r="A1742" s="4" t="s">
        <v>5032</v>
      </c>
      <c r="B1742" s="5" t="s">
        <v>5033</v>
      </c>
      <c r="C1742" s="4" t="s">
        <v>13</v>
      </c>
      <c r="D1742" s="4" t="s">
        <v>5034</v>
      </c>
    </row>
    <row r="1743" spans="1:4" ht="78.75">
      <c r="A1743" s="4" t="s">
        <v>5035</v>
      </c>
      <c r="B1743" s="5" t="s">
        <v>5036</v>
      </c>
      <c r="C1743" s="4" t="s">
        <v>13</v>
      </c>
      <c r="D1743" s="4" t="s">
        <v>1221</v>
      </c>
    </row>
    <row r="1744" spans="1:4" ht="78.75">
      <c r="A1744" s="4" t="s">
        <v>5037</v>
      </c>
      <c r="B1744" s="5" t="s">
        <v>5038</v>
      </c>
      <c r="C1744" s="4" t="s">
        <v>13</v>
      </c>
      <c r="D1744" s="4" t="s">
        <v>5039</v>
      </c>
    </row>
    <row r="1745" spans="1:4" ht="78.75">
      <c r="A1745" s="4" t="s">
        <v>5040</v>
      </c>
      <c r="B1745" s="5" t="s">
        <v>5041</v>
      </c>
      <c r="C1745" s="4" t="s">
        <v>13</v>
      </c>
      <c r="D1745" s="4" t="s">
        <v>5042</v>
      </c>
    </row>
    <row r="1746" spans="1:4" ht="78.75">
      <c r="A1746" s="4" t="s">
        <v>5043</v>
      </c>
      <c r="B1746" s="5" t="s">
        <v>5044</v>
      </c>
      <c r="C1746" s="4" t="s">
        <v>13</v>
      </c>
      <c r="D1746" s="4" t="s">
        <v>5045</v>
      </c>
    </row>
    <row r="1747" spans="1:4" ht="78.75">
      <c r="A1747" s="4" t="s">
        <v>5046</v>
      </c>
      <c r="B1747" s="5" t="s">
        <v>5047</v>
      </c>
      <c r="C1747" s="4" t="s">
        <v>13</v>
      </c>
      <c r="D1747" s="4" t="s">
        <v>5048</v>
      </c>
    </row>
    <row r="1748" spans="1:4" ht="78.75">
      <c r="A1748" s="4" t="s">
        <v>5049</v>
      </c>
      <c r="B1748" s="5" t="s">
        <v>5050</v>
      </c>
      <c r="C1748" s="4" t="s">
        <v>13</v>
      </c>
      <c r="D1748" s="4" t="s">
        <v>5051</v>
      </c>
    </row>
    <row r="1749" spans="1:4" ht="67.5">
      <c r="A1749" s="4" t="s">
        <v>5052</v>
      </c>
      <c r="B1749" s="5" t="s">
        <v>5053</v>
      </c>
      <c r="C1749" s="4" t="s">
        <v>13</v>
      </c>
      <c r="D1749" s="4" t="s">
        <v>5054</v>
      </c>
    </row>
    <row r="1750" spans="1:4" ht="67.5">
      <c r="A1750" s="4" t="s">
        <v>5055</v>
      </c>
      <c r="B1750" s="5" t="s">
        <v>5056</v>
      </c>
      <c r="C1750" s="4" t="s">
        <v>13</v>
      </c>
      <c r="D1750" s="4" t="s">
        <v>5057</v>
      </c>
    </row>
    <row r="1751" spans="1:4" ht="67.5">
      <c r="A1751" s="4" t="s">
        <v>5058</v>
      </c>
      <c r="B1751" s="5" t="s">
        <v>5059</v>
      </c>
      <c r="C1751" s="4" t="s">
        <v>13</v>
      </c>
      <c r="D1751" s="4" t="s">
        <v>2602</v>
      </c>
    </row>
    <row r="1752" spans="1:4" ht="78.75">
      <c r="A1752" s="4" t="s">
        <v>5060</v>
      </c>
      <c r="B1752" s="5" t="s">
        <v>5061</v>
      </c>
      <c r="C1752" s="4" t="s">
        <v>13</v>
      </c>
      <c r="D1752" s="4" t="s">
        <v>5062</v>
      </c>
    </row>
    <row r="1753" spans="1:4" ht="67.5">
      <c r="A1753" s="4" t="s">
        <v>5063</v>
      </c>
      <c r="B1753" s="5" t="s">
        <v>5064</v>
      </c>
      <c r="C1753" s="4" t="s">
        <v>13</v>
      </c>
      <c r="D1753" s="4" t="s">
        <v>4980</v>
      </c>
    </row>
    <row r="1754" spans="1:4" ht="78.75">
      <c r="A1754" s="4" t="s">
        <v>5065</v>
      </c>
      <c r="B1754" s="5" t="s">
        <v>5066</v>
      </c>
      <c r="C1754" s="4" t="s">
        <v>13</v>
      </c>
      <c r="D1754" s="4" t="s">
        <v>5067</v>
      </c>
    </row>
    <row r="1755" spans="1:4" ht="67.5">
      <c r="A1755" s="4" t="s">
        <v>5068</v>
      </c>
      <c r="B1755" s="5" t="s">
        <v>5069</v>
      </c>
      <c r="C1755" s="4" t="s">
        <v>13</v>
      </c>
      <c r="D1755" s="4" t="s">
        <v>110</v>
      </c>
    </row>
    <row r="1756" spans="1:4" ht="67.5">
      <c r="A1756" s="4" t="s">
        <v>5070</v>
      </c>
      <c r="B1756" s="5" t="s">
        <v>5071</v>
      </c>
      <c r="C1756" s="4" t="s">
        <v>13</v>
      </c>
      <c r="D1756" s="4" t="s">
        <v>5072</v>
      </c>
    </row>
    <row r="1757" spans="1:4" ht="67.5">
      <c r="A1757" s="4" t="s">
        <v>5073</v>
      </c>
      <c r="B1757" s="5" t="s">
        <v>5074</v>
      </c>
      <c r="C1757" s="4" t="s">
        <v>13</v>
      </c>
      <c r="D1757" s="4" t="s">
        <v>5075</v>
      </c>
    </row>
    <row r="1758" spans="1:4" ht="78.75">
      <c r="A1758" s="4" t="s">
        <v>5076</v>
      </c>
      <c r="B1758" s="5" t="s">
        <v>5077</v>
      </c>
      <c r="C1758" s="4" t="s">
        <v>13</v>
      </c>
      <c r="D1758" s="4" t="s">
        <v>5078</v>
      </c>
    </row>
    <row r="1759" spans="1:4" ht="78.75">
      <c r="A1759" s="4" t="s">
        <v>5079</v>
      </c>
      <c r="B1759" s="5" t="s">
        <v>5080</v>
      </c>
      <c r="C1759" s="4" t="s">
        <v>13</v>
      </c>
      <c r="D1759" s="4" t="s">
        <v>5081</v>
      </c>
    </row>
    <row r="1760" spans="1:4" ht="78.75">
      <c r="A1760" s="4" t="s">
        <v>5082</v>
      </c>
      <c r="B1760" s="5" t="s">
        <v>5083</v>
      </c>
      <c r="C1760" s="4" t="s">
        <v>13</v>
      </c>
      <c r="D1760" s="4" t="s">
        <v>867</v>
      </c>
    </row>
    <row r="1761" spans="1:4" ht="78.75">
      <c r="A1761" s="4" t="s">
        <v>5084</v>
      </c>
      <c r="B1761" s="5" t="s">
        <v>5085</v>
      </c>
      <c r="C1761" s="4" t="s">
        <v>13</v>
      </c>
      <c r="D1761" s="4" t="s">
        <v>1099</v>
      </c>
    </row>
    <row r="1762" spans="1:4" ht="78.75">
      <c r="A1762" s="4" t="s">
        <v>5086</v>
      </c>
      <c r="B1762" s="5" t="s">
        <v>5087</v>
      </c>
      <c r="C1762" s="4" t="s">
        <v>13</v>
      </c>
      <c r="D1762" s="4" t="s">
        <v>3072</v>
      </c>
    </row>
    <row r="1763" spans="1:4" ht="78.75">
      <c r="A1763" s="4" t="s">
        <v>5088</v>
      </c>
      <c r="B1763" s="5" t="s">
        <v>5089</v>
      </c>
      <c r="C1763" s="4" t="s">
        <v>13</v>
      </c>
      <c r="D1763" s="4" t="s">
        <v>5090</v>
      </c>
    </row>
    <row r="1764" spans="1:4" ht="78.75">
      <c r="A1764" s="4" t="s">
        <v>5091</v>
      </c>
      <c r="B1764" s="5" t="s">
        <v>5092</v>
      </c>
      <c r="C1764" s="4" t="s">
        <v>13</v>
      </c>
      <c r="D1764" s="4" t="s">
        <v>14</v>
      </c>
    </row>
    <row r="1765" spans="1:4" ht="78.75">
      <c r="A1765" s="4" t="s">
        <v>5093</v>
      </c>
      <c r="B1765" s="5" t="s">
        <v>5094</v>
      </c>
      <c r="C1765" s="4" t="s">
        <v>13</v>
      </c>
      <c r="D1765" s="4" t="s">
        <v>918</v>
      </c>
    </row>
    <row r="1766" spans="1:4" ht="78.75">
      <c r="A1766" s="4" t="s">
        <v>5095</v>
      </c>
      <c r="B1766" s="5" t="s">
        <v>5096</v>
      </c>
      <c r="C1766" s="4" t="s">
        <v>13</v>
      </c>
      <c r="D1766" s="4" t="s">
        <v>5097</v>
      </c>
    </row>
    <row r="1767" spans="1:4" ht="67.5">
      <c r="A1767" s="4" t="s">
        <v>5098</v>
      </c>
      <c r="B1767" s="5" t="s">
        <v>5099</v>
      </c>
      <c r="C1767" s="4" t="s">
        <v>13</v>
      </c>
      <c r="D1767" s="4" t="s">
        <v>5100</v>
      </c>
    </row>
    <row r="1768" spans="1:4" ht="67.5">
      <c r="A1768" s="4" t="s">
        <v>5101</v>
      </c>
      <c r="B1768" s="5" t="s">
        <v>5102</v>
      </c>
      <c r="C1768" s="4" t="s">
        <v>13</v>
      </c>
      <c r="D1768" s="4" t="s">
        <v>5103</v>
      </c>
    </row>
    <row r="1769" spans="1:4" ht="67.5">
      <c r="A1769" s="4" t="s">
        <v>5104</v>
      </c>
      <c r="B1769" s="5" t="s">
        <v>5105</v>
      </c>
      <c r="C1769" s="4" t="s">
        <v>13</v>
      </c>
      <c r="D1769" s="4" t="s">
        <v>902</v>
      </c>
    </row>
    <row r="1770" spans="1:4" ht="67.5">
      <c r="A1770" s="4" t="s">
        <v>5106</v>
      </c>
      <c r="B1770" s="5" t="s">
        <v>5107</v>
      </c>
      <c r="C1770" s="4" t="s">
        <v>13</v>
      </c>
      <c r="D1770" s="4" t="s">
        <v>5108</v>
      </c>
    </row>
    <row r="1771" spans="1:4" ht="67.5">
      <c r="A1771" s="4" t="s">
        <v>5109</v>
      </c>
      <c r="B1771" s="5" t="s">
        <v>5110</v>
      </c>
      <c r="C1771" s="4" t="s">
        <v>13</v>
      </c>
      <c r="D1771" s="4" t="s">
        <v>5111</v>
      </c>
    </row>
    <row r="1772" spans="1:4" ht="67.5">
      <c r="A1772" s="4" t="s">
        <v>5112</v>
      </c>
      <c r="B1772" s="5" t="s">
        <v>5113</v>
      </c>
      <c r="C1772" s="4" t="s">
        <v>13</v>
      </c>
      <c r="D1772" s="4" t="s">
        <v>5114</v>
      </c>
    </row>
    <row r="1773" spans="1:4" ht="67.5">
      <c r="A1773" s="4" t="s">
        <v>5115</v>
      </c>
      <c r="B1773" s="5" t="s">
        <v>5116</v>
      </c>
      <c r="C1773" s="4" t="s">
        <v>13</v>
      </c>
      <c r="D1773" s="4" t="s">
        <v>5117</v>
      </c>
    </row>
    <row r="1774" spans="1:4" ht="90">
      <c r="A1774" s="4" t="s">
        <v>5118</v>
      </c>
      <c r="B1774" s="5" t="s">
        <v>5119</v>
      </c>
      <c r="C1774" s="4" t="s">
        <v>13</v>
      </c>
      <c r="D1774" s="4" t="s">
        <v>5120</v>
      </c>
    </row>
    <row r="1775" spans="1:4" ht="78.75">
      <c r="A1775" s="4" t="s">
        <v>5121</v>
      </c>
      <c r="B1775" s="5" t="s">
        <v>5122</v>
      </c>
      <c r="C1775" s="4" t="s">
        <v>13</v>
      </c>
      <c r="D1775" s="4" t="s">
        <v>2224</v>
      </c>
    </row>
    <row r="1776" spans="1:4" ht="78.75">
      <c r="A1776" s="4" t="s">
        <v>5123</v>
      </c>
      <c r="B1776" s="5" t="s">
        <v>5124</v>
      </c>
      <c r="C1776" s="4" t="s">
        <v>13</v>
      </c>
      <c r="D1776" s="4" t="s">
        <v>5125</v>
      </c>
    </row>
    <row r="1777" spans="1:4" ht="78.75">
      <c r="A1777" s="4" t="s">
        <v>5126</v>
      </c>
      <c r="B1777" s="5" t="s">
        <v>5127</v>
      </c>
      <c r="C1777" s="4" t="s">
        <v>13</v>
      </c>
      <c r="D1777" s="4" t="s">
        <v>5128</v>
      </c>
    </row>
    <row r="1778" spans="1:4" ht="78.75">
      <c r="A1778" s="4" t="s">
        <v>5129</v>
      </c>
      <c r="B1778" s="5" t="s">
        <v>5130</v>
      </c>
      <c r="C1778" s="4" t="s">
        <v>13</v>
      </c>
      <c r="D1778" s="4" t="s">
        <v>5131</v>
      </c>
    </row>
    <row r="1779" spans="1:4" ht="78.75">
      <c r="A1779" s="4" t="s">
        <v>5132</v>
      </c>
      <c r="B1779" s="5" t="s">
        <v>5133</v>
      </c>
      <c r="C1779" s="4" t="s">
        <v>13</v>
      </c>
      <c r="D1779" s="4" t="s">
        <v>115</v>
      </c>
    </row>
    <row r="1780" spans="1:4" ht="78.75">
      <c r="A1780" s="4" t="s">
        <v>5134</v>
      </c>
      <c r="B1780" s="5" t="s">
        <v>5135</v>
      </c>
      <c r="C1780" s="4" t="s">
        <v>13</v>
      </c>
      <c r="D1780" s="4" t="s">
        <v>5136</v>
      </c>
    </row>
    <row r="1781" spans="1:4" ht="78.75">
      <c r="A1781" s="4" t="s">
        <v>5137</v>
      </c>
      <c r="B1781" s="5" t="s">
        <v>5138</v>
      </c>
      <c r="C1781" s="4" t="s">
        <v>13</v>
      </c>
      <c r="D1781" s="4" t="s">
        <v>5139</v>
      </c>
    </row>
    <row r="1782" spans="1:4" ht="67.5">
      <c r="A1782" s="4" t="s">
        <v>5140</v>
      </c>
      <c r="B1782" s="5" t="s">
        <v>5141</v>
      </c>
      <c r="C1782" s="4" t="s">
        <v>13</v>
      </c>
      <c r="D1782" s="4" t="s">
        <v>5142</v>
      </c>
    </row>
    <row r="1783" spans="1:4" ht="90">
      <c r="A1783" s="4" t="s">
        <v>5143</v>
      </c>
      <c r="B1783" s="5" t="s">
        <v>5144</v>
      </c>
      <c r="C1783" s="4" t="s">
        <v>13</v>
      </c>
      <c r="D1783" s="4" t="s">
        <v>5145</v>
      </c>
    </row>
    <row r="1784" spans="1:4" ht="56.25">
      <c r="A1784" s="4" t="s">
        <v>5146</v>
      </c>
      <c r="B1784" s="5" t="s">
        <v>5147</v>
      </c>
      <c r="C1784" s="4" t="s">
        <v>13</v>
      </c>
      <c r="D1784" s="4" t="s">
        <v>1385</v>
      </c>
    </row>
    <row r="1785" spans="1:4" ht="56.25">
      <c r="A1785" s="4" t="s">
        <v>5148</v>
      </c>
      <c r="B1785" s="5" t="s">
        <v>5149</v>
      </c>
      <c r="C1785" s="4" t="s">
        <v>13</v>
      </c>
      <c r="D1785" s="4" t="s">
        <v>5150</v>
      </c>
    </row>
    <row r="1786" spans="1:4" ht="56.25">
      <c r="A1786" s="4" t="s">
        <v>5151</v>
      </c>
      <c r="B1786" s="5" t="s">
        <v>5152</v>
      </c>
      <c r="C1786" s="4" t="s">
        <v>13</v>
      </c>
      <c r="D1786" s="4" t="s">
        <v>1913</v>
      </c>
    </row>
    <row r="1787" spans="1:4" ht="56.25">
      <c r="A1787" s="4" t="s">
        <v>5153</v>
      </c>
      <c r="B1787" s="5" t="s">
        <v>5154</v>
      </c>
      <c r="C1787" s="4" t="s">
        <v>13</v>
      </c>
      <c r="D1787" s="4" t="s">
        <v>5155</v>
      </c>
    </row>
    <row r="1788" spans="1:4" ht="45">
      <c r="A1788" s="4" t="s">
        <v>5156</v>
      </c>
      <c r="B1788" s="5" t="s">
        <v>5157</v>
      </c>
      <c r="C1788" s="4" t="s">
        <v>13</v>
      </c>
      <c r="D1788" s="4" t="s">
        <v>5158</v>
      </c>
    </row>
    <row r="1789" spans="1:4" ht="56.25">
      <c r="A1789" s="4" t="s">
        <v>5159</v>
      </c>
      <c r="B1789" s="5" t="s">
        <v>5160</v>
      </c>
      <c r="C1789" s="4" t="s">
        <v>13</v>
      </c>
      <c r="D1789" s="4" t="s">
        <v>5161</v>
      </c>
    </row>
    <row r="1790" spans="1:4" ht="56.25">
      <c r="A1790" s="4" t="s">
        <v>5162</v>
      </c>
      <c r="B1790" s="5" t="s">
        <v>5163</v>
      </c>
      <c r="C1790" s="4" t="s">
        <v>13</v>
      </c>
      <c r="D1790" s="4" t="s">
        <v>3460</v>
      </c>
    </row>
    <row r="1791" spans="1:4" ht="45">
      <c r="A1791" s="4" t="s">
        <v>5164</v>
      </c>
      <c r="B1791" s="5" t="s">
        <v>5165</v>
      </c>
      <c r="C1791" s="4" t="s">
        <v>13</v>
      </c>
      <c r="D1791" s="4" t="s">
        <v>3964</v>
      </c>
    </row>
    <row r="1792" spans="1:4" ht="56.25">
      <c r="A1792" s="4" t="s">
        <v>5166</v>
      </c>
      <c r="B1792" s="5" t="s">
        <v>5167</v>
      </c>
      <c r="C1792" s="4" t="s">
        <v>13</v>
      </c>
      <c r="D1792" s="4" t="s">
        <v>5168</v>
      </c>
    </row>
    <row r="1793" spans="1:4" ht="56.25">
      <c r="A1793" s="4" t="s">
        <v>5169</v>
      </c>
      <c r="B1793" s="5" t="s">
        <v>5170</v>
      </c>
      <c r="C1793" s="4" t="s">
        <v>13</v>
      </c>
      <c r="D1793" s="4" t="s">
        <v>5171</v>
      </c>
    </row>
    <row r="1794" spans="1:4" ht="45">
      <c r="A1794" s="4" t="s">
        <v>5172</v>
      </c>
      <c r="B1794" s="5" t="s">
        <v>5173</v>
      </c>
      <c r="C1794" s="4" t="s">
        <v>13</v>
      </c>
      <c r="D1794" s="4" t="s">
        <v>1373</v>
      </c>
    </row>
    <row r="1795" spans="1:4" ht="56.25">
      <c r="A1795" s="4" t="s">
        <v>5174</v>
      </c>
      <c r="B1795" s="5" t="s">
        <v>5175</v>
      </c>
      <c r="C1795" s="4" t="s">
        <v>13</v>
      </c>
      <c r="D1795" s="4" t="s">
        <v>5176</v>
      </c>
    </row>
    <row r="1796" spans="1:4" ht="45">
      <c r="A1796" s="4" t="s">
        <v>5177</v>
      </c>
      <c r="B1796" s="5" t="s">
        <v>5178</v>
      </c>
      <c r="C1796" s="4" t="s">
        <v>13</v>
      </c>
      <c r="D1796" s="4" t="s">
        <v>5179</v>
      </c>
    </row>
    <row r="1797" spans="1:4" ht="56.25">
      <c r="A1797" s="4" t="s">
        <v>5180</v>
      </c>
      <c r="B1797" s="5" t="s">
        <v>5181</v>
      </c>
      <c r="C1797" s="4" t="s">
        <v>13</v>
      </c>
      <c r="D1797" s="4" t="s">
        <v>42</v>
      </c>
    </row>
    <row r="1798" spans="1:4" ht="45">
      <c r="A1798" s="4" t="s">
        <v>5182</v>
      </c>
      <c r="B1798" s="5" t="s">
        <v>5183</v>
      </c>
      <c r="C1798" s="4" t="s">
        <v>13</v>
      </c>
      <c r="D1798" s="4" t="s">
        <v>5184</v>
      </c>
    </row>
    <row r="1799" spans="1:4" ht="56.25">
      <c r="A1799" s="4" t="s">
        <v>5185</v>
      </c>
      <c r="B1799" s="5" t="s">
        <v>5186</v>
      </c>
      <c r="C1799" s="4" t="s">
        <v>13</v>
      </c>
      <c r="D1799" s="4" t="s">
        <v>3080</v>
      </c>
    </row>
    <row r="1800" spans="1:4" ht="45">
      <c r="A1800" s="4" t="s">
        <v>5187</v>
      </c>
      <c r="B1800" s="5" t="s">
        <v>5188</v>
      </c>
      <c r="C1800" s="4" t="s">
        <v>13</v>
      </c>
      <c r="D1800" s="4" t="s">
        <v>5189</v>
      </c>
    </row>
    <row r="1801" spans="1:4" ht="56.25">
      <c r="A1801" s="4" t="s">
        <v>5190</v>
      </c>
      <c r="B1801" s="5" t="s">
        <v>5191</v>
      </c>
      <c r="C1801" s="4" t="s">
        <v>13</v>
      </c>
      <c r="D1801" s="4" t="s">
        <v>5192</v>
      </c>
    </row>
    <row r="1802" spans="1:4" ht="56.25">
      <c r="A1802" s="4" t="s">
        <v>5193</v>
      </c>
      <c r="B1802" s="5" t="s">
        <v>5194</v>
      </c>
      <c r="C1802" s="4" t="s">
        <v>13</v>
      </c>
      <c r="D1802" s="4" t="s">
        <v>5195</v>
      </c>
    </row>
    <row r="1803" spans="1:4" ht="56.25">
      <c r="A1803" s="4" t="s">
        <v>5196</v>
      </c>
      <c r="B1803" s="5" t="s">
        <v>5197</v>
      </c>
      <c r="C1803" s="4" t="s">
        <v>13</v>
      </c>
      <c r="D1803" s="4" t="s">
        <v>1391</v>
      </c>
    </row>
    <row r="1804" spans="1:4" ht="56.25">
      <c r="A1804" s="4" t="s">
        <v>5198</v>
      </c>
      <c r="B1804" s="5" t="s">
        <v>5199</v>
      </c>
      <c r="C1804" s="4" t="s">
        <v>13</v>
      </c>
      <c r="D1804" s="4" t="s">
        <v>5200</v>
      </c>
    </row>
    <row r="1805" spans="1:4" ht="56.25">
      <c r="A1805" s="4" t="s">
        <v>5201</v>
      </c>
      <c r="B1805" s="5" t="s">
        <v>5202</v>
      </c>
      <c r="C1805" s="4" t="s">
        <v>13</v>
      </c>
      <c r="D1805" s="4" t="s">
        <v>3060</v>
      </c>
    </row>
    <row r="1806" spans="1:4" ht="56.25">
      <c r="A1806" s="4" t="s">
        <v>5203</v>
      </c>
      <c r="B1806" s="5" t="s">
        <v>5204</v>
      </c>
      <c r="C1806" s="4" t="s">
        <v>13</v>
      </c>
      <c r="D1806" s="4" t="s">
        <v>5205</v>
      </c>
    </row>
    <row r="1807" spans="1:4" ht="56.25">
      <c r="A1807" s="4" t="s">
        <v>5206</v>
      </c>
      <c r="B1807" s="5" t="s">
        <v>5207</v>
      </c>
      <c r="C1807" s="4" t="s">
        <v>13</v>
      </c>
      <c r="D1807" s="4" t="s">
        <v>5208</v>
      </c>
    </row>
    <row r="1808" spans="1:4" ht="56.25">
      <c r="A1808" s="4" t="s">
        <v>5209</v>
      </c>
      <c r="B1808" s="5" t="s">
        <v>5210</v>
      </c>
      <c r="C1808" s="4" t="s">
        <v>13</v>
      </c>
      <c r="D1808" s="4" t="s">
        <v>5211</v>
      </c>
    </row>
    <row r="1809" spans="1:4" ht="56.25">
      <c r="A1809" s="4" t="s">
        <v>5212</v>
      </c>
      <c r="B1809" s="5" t="s">
        <v>5213</v>
      </c>
      <c r="C1809" s="4" t="s">
        <v>13</v>
      </c>
      <c r="D1809" s="4" t="s">
        <v>5214</v>
      </c>
    </row>
    <row r="1810" spans="1:4" ht="56.25">
      <c r="A1810" s="4" t="s">
        <v>5215</v>
      </c>
      <c r="B1810" s="5" t="s">
        <v>5216</v>
      </c>
      <c r="C1810" s="4" t="s">
        <v>13</v>
      </c>
      <c r="D1810" s="4" t="s">
        <v>5217</v>
      </c>
    </row>
    <row r="1811" spans="1:4" ht="56.25">
      <c r="A1811" s="4" t="s">
        <v>5218</v>
      </c>
      <c r="B1811" s="5" t="s">
        <v>5219</v>
      </c>
      <c r="C1811" s="4" t="s">
        <v>13</v>
      </c>
      <c r="D1811" s="4" t="s">
        <v>5220</v>
      </c>
    </row>
    <row r="1812" spans="1:4" ht="56.25">
      <c r="A1812" s="4" t="s">
        <v>5221</v>
      </c>
      <c r="B1812" s="5" t="s">
        <v>5222</v>
      </c>
      <c r="C1812" s="4" t="s">
        <v>13</v>
      </c>
      <c r="D1812" s="4" t="s">
        <v>5223</v>
      </c>
    </row>
    <row r="1813" spans="1:4" ht="56.25">
      <c r="A1813" s="4" t="s">
        <v>5224</v>
      </c>
      <c r="B1813" s="5" t="s">
        <v>5225</v>
      </c>
      <c r="C1813" s="4" t="s">
        <v>13</v>
      </c>
      <c r="D1813" s="4" t="s">
        <v>5226</v>
      </c>
    </row>
    <row r="1814" spans="1:4" ht="45">
      <c r="A1814" s="4" t="s">
        <v>5227</v>
      </c>
      <c r="B1814" s="5" t="s">
        <v>5228</v>
      </c>
      <c r="C1814" s="4" t="s">
        <v>13</v>
      </c>
      <c r="D1814" s="4" t="s">
        <v>2599</v>
      </c>
    </row>
    <row r="1815" spans="1:4" ht="45">
      <c r="A1815" s="4" t="s">
        <v>5229</v>
      </c>
      <c r="B1815" s="5" t="s">
        <v>5230</v>
      </c>
      <c r="C1815" s="4" t="s">
        <v>13</v>
      </c>
      <c r="D1815" s="4" t="s">
        <v>5231</v>
      </c>
    </row>
    <row r="1816" spans="1:4" ht="45">
      <c r="A1816" s="4" t="s">
        <v>5232</v>
      </c>
      <c r="B1816" s="5" t="s">
        <v>5233</v>
      </c>
      <c r="C1816" s="4" t="s">
        <v>13</v>
      </c>
      <c r="D1816" s="4" t="s">
        <v>232</v>
      </c>
    </row>
    <row r="1817" spans="1:4" ht="45">
      <c r="A1817" s="4" t="s">
        <v>5234</v>
      </c>
      <c r="B1817" s="5" t="s">
        <v>5235</v>
      </c>
      <c r="C1817" s="4" t="s">
        <v>13</v>
      </c>
      <c r="D1817" s="4" t="s">
        <v>3223</v>
      </c>
    </row>
    <row r="1818" spans="1:4" ht="45">
      <c r="A1818" s="4" t="s">
        <v>5236</v>
      </c>
      <c r="B1818" s="5" t="s">
        <v>5237</v>
      </c>
      <c r="C1818" s="4" t="s">
        <v>13</v>
      </c>
      <c r="D1818" s="4" t="s">
        <v>3877</v>
      </c>
    </row>
    <row r="1819" spans="1:4" ht="45">
      <c r="A1819" s="4" t="s">
        <v>5238</v>
      </c>
      <c r="B1819" s="5" t="s">
        <v>5239</v>
      </c>
      <c r="C1819" s="4" t="s">
        <v>13</v>
      </c>
      <c r="D1819" s="4" t="s">
        <v>5240</v>
      </c>
    </row>
    <row r="1820" spans="1:4" ht="45">
      <c r="A1820" s="4" t="s">
        <v>5241</v>
      </c>
      <c r="B1820" s="5" t="s">
        <v>5242</v>
      </c>
      <c r="C1820" s="4" t="s">
        <v>13</v>
      </c>
      <c r="D1820" s="4" t="s">
        <v>253</v>
      </c>
    </row>
    <row r="1821" spans="1:4" ht="45">
      <c r="A1821" s="4" t="s">
        <v>5243</v>
      </c>
      <c r="B1821" s="5" t="s">
        <v>5244</v>
      </c>
      <c r="C1821" s="4" t="s">
        <v>13</v>
      </c>
      <c r="D1821" s="4" t="s">
        <v>876</v>
      </c>
    </row>
    <row r="1822" spans="1:4" ht="45">
      <c r="A1822" s="4" t="s">
        <v>5245</v>
      </c>
      <c r="B1822" s="5" t="s">
        <v>5246</v>
      </c>
      <c r="C1822" s="4" t="s">
        <v>13</v>
      </c>
      <c r="D1822" s="4" t="s">
        <v>5247</v>
      </c>
    </row>
    <row r="1823" spans="1:4" ht="45">
      <c r="A1823" s="4" t="s">
        <v>5248</v>
      </c>
      <c r="B1823" s="5" t="s">
        <v>5249</v>
      </c>
      <c r="C1823" s="4" t="s">
        <v>13</v>
      </c>
      <c r="D1823" s="4" t="s">
        <v>5250</v>
      </c>
    </row>
    <row r="1824" spans="1:4" ht="45">
      <c r="A1824" s="4" t="s">
        <v>5251</v>
      </c>
      <c r="B1824" s="5" t="s">
        <v>5252</v>
      </c>
      <c r="C1824" s="4" t="s">
        <v>13</v>
      </c>
      <c r="D1824" s="4" t="s">
        <v>5253</v>
      </c>
    </row>
    <row r="1825" spans="1:4" ht="45">
      <c r="A1825" s="4" t="s">
        <v>5254</v>
      </c>
      <c r="B1825" s="5" t="s">
        <v>5255</v>
      </c>
      <c r="C1825" s="4" t="s">
        <v>13</v>
      </c>
      <c r="D1825" s="4" t="s">
        <v>5256</v>
      </c>
    </row>
    <row r="1826" spans="1:4" ht="45">
      <c r="A1826" s="4" t="s">
        <v>5257</v>
      </c>
      <c r="B1826" s="5" t="s">
        <v>5258</v>
      </c>
      <c r="C1826" s="4" t="s">
        <v>13</v>
      </c>
      <c r="D1826" s="4" t="s">
        <v>5259</v>
      </c>
    </row>
    <row r="1827" spans="1:4" ht="45">
      <c r="A1827" s="4" t="s">
        <v>5260</v>
      </c>
      <c r="B1827" s="5" t="s">
        <v>5261</v>
      </c>
      <c r="C1827" s="4" t="s">
        <v>13</v>
      </c>
      <c r="D1827" s="4" t="s">
        <v>5262</v>
      </c>
    </row>
    <row r="1828" spans="1:4" ht="45">
      <c r="A1828" s="4" t="s">
        <v>5263</v>
      </c>
      <c r="B1828" s="5" t="s">
        <v>5264</v>
      </c>
      <c r="C1828" s="4" t="s">
        <v>13</v>
      </c>
      <c r="D1828" s="4" t="s">
        <v>5265</v>
      </c>
    </row>
    <row r="1829" spans="1:4" ht="45">
      <c r="A1829" s="4" t="s">
        <v>5266</v>
      </c>
      <c r="B1829" s="5" t="s">
        <v>5267</v>
      </c>
      <c r="C1829" s="4" t="s">
        <v>13</v>
      </c>
      <c r="D1829" s="4" t="s">
        <v>5200</v>
      </c>
    </row>
    <row r="1830" spans="1:4" ht="45">
      <c r="A1830" s="4" t="s">
        <v>5268</v>
      </c>
      <c r="B1830" s="5" t="s">
        <v>5269</v>
      </c>
      <c r="C1830" s="4" t="s">
        <v>13</v>
      </c>
      <c r="D1830" s="4" t="s">
        <v>5179</v>
      </c>
    </row>
    <row r="1831" spans="1:4" ht="45">
      <c r="A1831" s="4" t="s">
        <v>5270</v>
      </c>
      <c r="B1831" s="5" t="s">
        <v>5271</v>
      </c>
      <c r="C1831" s="4" t="s">
        <v>13</v>
      </c>
      <c r="D1831" s="4" t="s">
        <v>158</v>
      </c>
    </row>
    <row r="1832" spans="1:4" ht="45">
      <c r="A1832" s="4" t="s">
        <v>5272</v>
      </c>
      <c r="B1832" s="5" t="s">
        <v>5273</v>
      </c>
      <c r="C1832" s="4" t="s">
        <v>13</v>
      </c>
      <c r="D1832" s="4" t="s">
        <v>3171</v>
      </c>
    </row>
    <row r="1833" spans="1:4" ht="45">
      <c r="A1833" s="4" t="s">
        <v>5274</v>
      </c>
      <c r="B1833" s="5" t="s">
        <v>5275</v>
      </c>
      <c r="C1833" s="4" t="s">
        <v>13</v>
      </c>
      <c r="D1833" s="4" t="s">
        <v>4</v>
      </c>
    </row>
    <row r="1834" spans="1:4" ht="45">
      <c r="A1834" s="4" t="s">
        <v>5276</v>
      </c>
      <c r="B1834" s="5" t="s">
        <v>5277</v>
      </c>
      <c r="C1834" s="4" t="s">
        <v>13</v>
      </c>
      <c r="D1834" s="4" t="s">
        <v>5278</v>
      </c>
    </row>
    <row r="1835" spans="1:4" ht="45">
      <c r="A1835" s="4" t="s">
        <v>5279</v>
      </c>
      <c r="B1835" s="5" t="s">
        <v>5280</v>
      </c>
      <c r="C1835" s="4" t="s">
        <v>13</v>
      </c>
      <c r="D1835" s="4" t="s">
        <v>148</v>
      </c>
    </row>
    <row r="1836" spans="1:4" ht="45">
      <c r="A1836" s="4" t="s">
        <v>5281</v>
      </c>
      <c r="B1836" s="5" t="s">
        <v>5282</v>
      </c>
      <c r="C1836" s="4" t="s">
        <v>13</v>
      </c>
      <c r="D1836" s="4" t="s">
        <v>4099</v>
      </c>
    </row>
    <row r="1837" spans="1:4" ht="45">
      <c r="A1837" s="4" t="s">
        <v>5283</v>
      </c>
      <c r="B1837" s="5" t="s">
        <v>5284</v>
      </c>
      <c r="C1837" s="4" t="s">
        <v>13</v>
      </c>
      <c r="D1837" s="4" t="s">
        <v>5021</v>
      </c>
    </row>
    <row r="1838" spans="1:4" ht="45">
      <c r="A1838" s="4" t="s">
        <v>5285</v>
      </c>
      <c r="B1838" s="5" t="s">
        <v>5286</v>
      </c>
      <c r="C1838" s="4" t="s">
        <v>13</v>
      </c>
      <c r="D1838" s="4" t="s">
        <v>288</v>
      </c>
    </row>
    <row r="1839" spans="1:4" ht="45">
      <c r="A1839" s="4" t="s">
        <v>5287</v>
      </c>
      <c r="B1839" s="5" t="s">
        <v>5288</v>
      </c>
      <c r="C1839" s="4" t="s">
        <v>13</v>
      </c>
      <c r="D1839" s="4" t="s">
        <v>5289</v>
      </c>
    </row>
    <row r="1840" spans="1:4" ht="45">
      <c r="A1840" s="4" t="s">
        <v>5290</v>
      </c>
      <c r="B1840" s="5" t="s">
        <v>5291</v>
      </c>
      <c r="C1840" s="4" t="s">
        <v>13</v>
      </c>
      <c r="D1840" s="4" t="s">
        <v>1091</v>
      </c>
    </row>
    <row r="1841" spans="1:4" ht="45">
      <c r="A1841" s="4" t="s">
        <v>5292</v>
      </c>
      <c r="B1841" s="5" t="s">
        <v>5293</v>
      </c>
      <c r="C1841" s="4" t="s">
        <v>13</v>
      </c>
      <c r="D1841" s="4" t="s">
        <v>1039</v>
      </c>
    </row>
    <row r="1842" spans="1:4" ht="45">
      <c r="A1842" s="4" t="s">
        <v>5294</v>
      </c>
      <c r="B1842" s="5" t="s">
        <v>5295</v>
      </c>
      <c r="C1842" s="4" t="s">
        <v>13</v>
      </c>
      <c r="D1842" s="4" t="s">
        <v>258</v>
      </c>
    </row>
    <row r="1843" spans="1:4" ht="45">
      <c r="A1843" s="4" t="s">
        <v>5296</v>
      </c>
      <c r="B1843" s="5" t="s">
        <v>5297</v>
      </c>
      <c r="C1843" s="4" t="s">
        <v>13</v>
      </c>
      <c r="D1843" s="4" t="s">
        <v>5298</v>
      </c>
    </row>
    <row r="1844" spans="1:4" ht="45">
      <c r="A1844" s="4" t="s">
        <v>5299</v>
      </c>
      <c r="B1844" s="5" t="s">
        <v>5300</v>
      </c>
      <c r="C1844" s="4" t="s">
        <v>13</v>
      </c>
      <c r="D1844" s="4" t="s">
        <v>888</v>
      </c>
    </row>
    <row r="1845" spans="1:4" ht="45">
      <c r="A1845" s="4" t="s">
        <v>5301</v>
      </c>
      <c r="B1845" s="5" t="s">
        <v>5302</v>
      </c>
      <c r="C1845" s="4" t="s">
        <v>13</v>
      </c>
      <c r="D1845" s="4" t="s">
        <v>5303</v>
      </c>
    </row>
    <row r="1846" spans="1:4" ht="45">
      <c r="A1846" s="4" t="s">
        <v>5304</v>
      </c>
      <c r="B1846" s="5" t="s">
        <v>5305</v>
      </c>
      <c r="C1846" s="4" t="s">
        <v>13</v>
      </c>
      <c r="D1846" s="4" t="s">
        <v>5306</v>
      </c>
    </row>
    <row r="1847" spans="1:4" ht="45">
      <c r="A1847" s="4" t="s">
        <v>5307</v>
      </c>
      <c r="B1847" s="5" t="s">
        <v>5308</v>
      </c>
      <c r="C1847" s="4" t="s">
        <v>13</v>
      </c>
      <c r="D1847" s="4" t="s">
        <v>5309</v>
      </c>
    </row>
    <row r="1848" spans="1:4" ht="67.5">
      <c r="A1848" s="4" t="s">
        <v>5310</v>
      </c>
      <c r="B1848" s="5" t="s">
        <v>5311</v>
      </c>
      <c r="C1848" s="4" t="s">
        <v>13</v>
      </c>
      <c r="D1848" s="4" t="s">
        <v>1095</v>
      </c>
    </row>
    <row r="1849" spans="1:4" ht="67.5">
      <c r="A1849" s="4" t="s">
        <v>5312</v>
      </c>
      <c r="B1849" s="5" t="s">
        <v>5313</v>
      </c>
      <c r="C1849" s="4" t="s">
        <v>13</v>
      </c>
      <c r="D1849" s="4" t="s">
        <v>251</v>
      </c>
    </row>
    <row r="1850" spans="1:4" ht="78.75">
      <c r="A1850" s="4" t="s">
        <v>5314</v>
      </c>
      <c r="B1850" s="5" t="s">
        <v>5315</v>
      </c>
      <c r="C1850" s="4" t="s">
        <v>13</v>
      </c>
      <c r="D1850" s="4" t="s">
        <v>5316</v>
      </c>
    </row>
    <row r="1851" spans="1:4" ht="67.5">
      <c r="A1851" s="4" t="s">
        <v>5317</v>
      </c>
      <c r="B1851" s="5" t="s">
        <v>5318</v>
      </c>
      <c r="C1851" s="4" t="s">
        <v>13</v>
      </c>
      <c r="D1851" s="4" t="s">
        <v>106</v>
      </c>
    </row>
    <row r="1852" spans="1:4" ht="78.75">
      <c r="A1852" s="4" t="s">
        <v>5319</v>
      </c>
      <c r="B1852" s="5" t="s">
        <v>5320</v>
      </c>
      <c r="C1852" s="4" t="s">
        <v>13</v>
      </c>
      <c r="D1852" s="4" t="s">
        <v>5321</v>
      </c>
    </row>
    <row r="1853" spans="1:4" ht="67.5">
      <c r="A1853" s="4" t="s">
        <v>5322</v>
      </c>
      <c r="B1853" s="5" t="s">
        <v>5323</v>
      </c>
      <c r="C1853" s="4" t="s">
        <v>13</v>
      </c>
      <c r="D1853" s="4" t="s">
        <v>5324</v>
      </c>
    </row>
    <row r="1854" spans="1:4" ht="67.5">
      <c r="A1854" s="4" t="s">
        <v>5325</v>
      </c>
      <c r="B1854" s="5" t="s">
        <v>5326</v>
      </c>
      <c r="C1854" s="4" t="s">
        <v>13</v>
      </c>
      <c r="D1854" s="4" t="s">
        <v>146</v>
      </c>
    </row>
    <row r="1855" spans="1:4" ht="67.5">
      <c r="A1855" s="4" t="s">
        <v>5327</v>
      </c>
      <c r="B1855" s="5" t="s">
        <v>5328</v>
      </c>
      <c r="C1855" s="4" t="s">
        <v>13</v>
      </c>
      <c r="D1855" s="4" t="s">
        <v>5329</v>
      </c>
    </row>
    <row r="1856" spans="1:4" ht="67.5">
      <c r="A1856" s="4" t="s">
        <v>5330</v>
      </c>
      <c r="B1856" s="5" t="s">
        <v>5331</v>
      </c>
      <c r="C1856" s="4" t="s">
        <v>13</v>
      </c>
      <c r="D1856" s="4" t="s">
        <v>5332</v>
      </c>
    </row>
    <row r="1857" spans="1:4" ht="67.5">
      <c r="A1857" s="4" t="s">
        <v>5333</v>
      </c>
      <c r="B1857" s="5" t="s">
        <v>5334</v>
      </c>
      <c r="C1857" s="4" t="s">
        <v>13</v>
      </c>
      <c r="D1857" s="4" t="s">
        <v>4811</v>
      </c>
    </row>
    <row r="1858" spans="1:4" ht="67.5">
      <c r="A1858" s="4" t="s">
        <v>5335</v>
      </c>
      <c r="B1858" s="5" t="s">
        <v>5336</v>
      </c>
      <c r="C1858" s="4" t="s">
        <v>13</v>
      </c>
      <c r="D1858" s="4" t="s">
        <v>5337</v>
      </c>
    </row>
    <row r="1859" spans="1:4" ht="78.75">
      <c r="A1859" s="4" t="s">
        <v>5338</v>
      </c>
      <c r="B1859" s="5" t="s">
        <v>5339</v>
      </c>
      <c r="C1859" s="4" t="s">
        <v>13</v>
      </c>
      <c r="D1859" s="4" t="s">
        <v>3331</v>
      </c>
    </row>
    <row r="1860" spans="1:4" ht="78.75">
      <c r="A1860" s="4" t="s">
        <v>5340</v>
      </c>
      <c r="B1860" s="5" t="s">
        <v>5341</v>
      </c>
      <c r="C1860" s="4" t="s">
        <v>13</v>
      </c>
      <c r="D1860" s="4" t="s">
        <v>1016</v>
      </c>
    </row>
    <row r="1861" spans="1:4" ht="78.75">
      <c r="A1861" s="4" t="s">
        <v>5342</v>
      </c>
      <c r="B1861" s="5" t="s">
        <v>5343</v>
      </c>
      <c r="C1861" s="4" t="s">
        <v>13</v>
      </c>
      <c r="D1861" s="4" t="s">
        <v>167</v>
      </c>
    </row>
    <row r="1862" spans="1:4" ht="78.75">
      <c r="A1862" s="4" t="s">
        <v>5344</v>
      </c>
      <c r="B1862" s="5" t="s">
        <v>5345</v>
      </c>
      <c r="C1862" s="4" t="s">
        <v>13</v>
      </c>
      <c r="D1862" s="4" t="s">
        <v>2884</v>
      </c>
    </row>
    <row r="1863" spans="1:4" ht="78.75">
      <c r="A1863" s="4" t="s">
        <v>5346</v>
      </c>
      <c r="B1863" s="5" t="s">
        <v>5347</v>
      </c>
      <c r="C1863" s="4" t="s">
        <v>13</v>
      </c>
      <c r="D1863" s="4" t="s">
        <v>5348</v>
      </c>
    </row>
    <row r="1864" spans="1:4" ht="78.75">
      <c r="A1864" s="4" t="s">
        <v>5349</v>
      </c>
      <c r="B1864" s="5" t="s">
        <v>5350</v>
      </c>
      <c r="C1864" s="4" t="s">
        <v>13</v>
      </c>
      <c r="D1864" s="4" t="s">
        <v>5351</v>
      </c>
    </row>
    <row r="1865" spans="1:4" ht="78.75">
      <c r="A1865" s="4" t="s">
        <v>5352</v>
      </c>
      <c r="B1865" s="5" t="s">
        <v>5353</v>
      </c>
      <c r="C1865" s="4" t="s">
        <v>13</v>
      </c>
      <c r="D1865" s="4" t="s">
        <v>5354</v>
      </c>
    </row>
    <row r="1866" spans="1:4" ht="78.75">
      <c r="A1866" s="4" t="s">
        <v>5355</v>
      </c>
      <c r="B1866" s="5" t="s">
        <v>5356</v>
      </c>
      <c r="C1866" s="4" t="s">
        <v>13</v>
      </c>
      <c r="D1866" s="4" t="s">
        <v>5357</v>
      </c>
    </row>
    <row r="1867" spans="1:4" ht="78.75">
      <c r="A1867" s="4" t="s">
        <v>5358</v>
      </c>
      <c r="B1867" s="5" t="s">
        <v>5359</v>
      </c>
      <c r="C1867" s="4" t="s">
        <v>13</v>
      </c>
      <c r="D1867" s="4" t="s">
        <v>5360</v>
      </c>
    </row>
    <row r="1868" spans="1:4" ht="78.75">
      <c r="A1868" s="4" t="s">
        <v>5361</v>
      </c>
      <c r="B1868" s="5" t="s">
        <v>5362</v>
      </c>
      <c r="C1868" s="4" t="s">
        <v>13</v>
      </c>
      <c r="D1868" s="4" t="s">
        <v>5363</v>
      </c>
    </row>
    <row r="1869" spans="1:4" ht="78.75">
      <c r="A1869" s="4" t="s">
        <v>5364</v>
      </c>
      <c r="B1869" s="5" t="s">
        <v>5365</v>
      </c>
      <c r="C1869" s="4" t="s">
        <v>13</v>
      </c>
      <c r="D1869" s="4" t="s">
        <v>5366</v>
      </c>
    </row>
    <row r="1870" spans="1:4" ht="67.5">
      <c r="A1870" s="4" t="s">
        <v>5367</v>
      </c>
      <c r="B1870" s="5" t="s">
        <v>5368</v>
      </c>
      <c r="C1870" s="4" t="s">
        <v>13</v>
      </c>
      <c r="D1870" s="4" t="s">
        <v>4743</v>
      </c>
    </row>
    <row r="1871" spans="1:4" ht="67.5">
      <c r="A1871" s="4" t="s">
        <v>5369</v>
      </c>
      <c r="B1871" s="5" t="s">
        <v>5370</v>
      </c>
      <c r="C1871" s="4" t="s">
        <v>13</v>
      </c>
      <c r="D1871" s="4" t="s">
        <v>5371</v>
      </c>
    </row>
    <row r="1872" spans="1:4" ht="67.5">
      <c r="A1872" s="4" t="s">
        <v>5372</v>
      </c>
      <c r="B1872" s="5" t="s">
        <v>5373</v>
      </c>
      <c r="C1872" s="4" t="s">
        <v>13</v>
      </c>
      <c r="D1872" s="4" t="s">
        <v>5374</v>
      </c>
    </row>
    <row r="1873" spans="1:4" ht="67.5">
      <c r="A1873" s="4" t="s">
        <v>5375</v>
      </c>
      <c r="B1873" s="5" t="s">
        <v>5376</v>
      </c>
      <c r="C1873" s="4" t="s">
        <v>13</v>
      </c>
      <c r="D1873" s="4" t="s">
        <v>5377</v>
      </c>
    </row>
    <row r="1874" spans="1:4" ht="67.5">
      <c r="A1874" s="4" t="s">
        <v>5378</v>
      </c>
      <c r="B1874" s="5" t="s">
        <v>5379</v>
      </c>
      <c r="C1874" s="4" t="s">
        <v>13</v>
      </c>
      <c r="D1874" s="4" t="s">
        <v>5380</v>
      </c>
    </row>
    <row r="1875" spans="1:4" ht="67.5">
      <c r="A1875" s="4" t="s">
        <v>5381</v>
      </c>
      <c r="B1875" s="5" t="s">
        <v>5382</v>
      </c>
      <c r="C1875" s="4" t="s">
        <v>13</v>
      </c>
      <c r="D1875" s="4" t="s">
        <v>5383</v>
      </c>
    </row>
    <row r="1876" spans="1:4" ht="67.5">
      <c r="A1876" s="4" t="s">
        <v>5384</v>
      </c>
      <c r="B1876" s="5" t="s">
        <v>5385</v>
      </c>
      <c r="C1876" s="4" t="s">
        <v>13</v>
      </c>
      <c r="D1876" s="4" t="s">
        <v>5386</v>
      </c>
    </row>
    <row r="1877" spans="1:4" ht="56.25">
      <c r="A1877" s="4" t="s">
        <v>5387</v>
      </c>
      <c r="B1877" s="5" t="s">
        <v>5388</v>
      </c>
      <c r="C1877" s="4" t="s">
        <v>13</v>
      </c>
      <c r="D1877" s="4" t="s">
        <v>5389</v>
      </c>
    </row>
    <row r="1878" spans="1:4" ht="56.25">
      <c r="A1878" s="4" t="s">
        <v>5390</v>
      </c>
      <c r="B1878" s="5" t="s">
        <v>5391</v>
      </c>
      <c r="C1878" s="4" t="s">
        <v>13</v>
      </c>
      <c r="D1878" s="4" t="s">
        <v>5392</v>
      </c>
    </row>
    <row r="1879" spans="1:4" ht="67.5">
      <c r="A1879" s="4" t="s">
        <v>5393</v>
      </c>
      <c r="B1879" s="5" t="s">
        <v>5394</v>
      </c>
      <c r="C1879" s="4" t="s">
        <v>13</v>
      </c>
      <c r="D1879" s="4" t="s">
        <v>5395</v>
      </c>
    </row>
    <row r="1880" spans="1:4" ht="56.25">
      <c r="A1880" s="4" t="s">
        <v>5396</v>
      </c>
      <c r="B1880" s="5" t="s">
        <v>5397</v>
      </c>
      <c r="C1880" s="4" t="s">
        <v>13</v>
      </c>
      <c r="D1880" s="4" t="s">
        <v>5398</v>
      </c>
    </row>
    <row r="1881" spans="1:4" ht="56.25">
      <c r="A1881" s="4" t="s">
        <v>5399</v>
      </c>
      <c r="B1881" s="5" t="s">
        <v>5400</v>
      </c>
      <c r="C1881" s="4" t="s">
        <v>13</v>
      </c>
      <c r="D1881" s="4" t="s">
        <v>5401</v>
      </c>
    </row>
    <row r="1882" spans="1:4" ht="67.5">
      <c r="A1882" s="4" t="s">
        <v>5402</v>
      </c>
      <c r="B1882" s="5" t="s">
        <v>5403</v>
      </c>
      <c r="C1882" s="4" t="s">
        <v>13</v>
      </c>
      <c r="D1882" s="4" t="s">
        <v>118</v>
      </c>
    </row>
    <row r="1883" spans="1:4" ht="56.25">
      <c r="A1883" s="4" t="s">
        <v>5404</v>
      </c>
      <c r="B1883" s="5" t="s">
        <v>5405</v>
      </c>
      <c r="C1883" s="4" t="s">
        <v>13</v>
      </c>
      <c r="D1883" s="4" t="s">
        <v>1093</v>
      </c>
    </row>
    <row r="1884" spans="1:4" ht="56.25">
      <c r="A1884" s="4" t="s">
        <v>5406</v>
      </c>
      <c r="B1884" s="5" t="s">
        <v>5407</v>
      </c>
      <c r="C1884" s="4" t="s">
        <v>13</v>
      </c>
      <c r="D1884" s="4" t="s">
        <v>5408</v>
      </c>
    </row>
    <row r="1885" spans="1:4" ht="56.25">
      <c r="A1885" s="4" t="s">
        <v>5409</v>
      </c>
      <c r="B1885" s="5" t="s">
        <v>5410</v>
      </c>
      <c r="C1885" s="4" t="s">
        <v>13</v>
      </c>
      <c r="D1885" s="4" t="s">
        <v>5411</v>
      </c>
    </row>
    <row r="1886" spans="1:4" ht="56.25">
      <c r="A1886" s="4" t="s">
        <v>5412</v>
      </c>
      <c r="B1886" s="5" t="s">
        <v>5413</v>
      </c>
      <c r="C1886" s="4" t="s">
        <v>13</v>
      </c>
      <c r="D1886" s="4" t="s">
        <v>5414</v>
      </c>
    </row>
    <row r="1887" spans="1:4" ht="56.25">
      <c r="A1887" s="4" t="s">
        <v>5415</v>
      </c>
      <c r="B1887" s="5" t="s">
        <v>5416</v>
      </c>
      <c r="C1887" s="4" t="s">
        <v>13</v>
      </c>
      <c r="D1887" s="4" t="s">
        <v>1242</v>
      </c>
    </row>
    <row r="1888" spans="1:4" ht="56.25">
      <c r="A1888" s="4" t="s">
        <v>5417</v>
      </c>
      <c r="B1888" s="5" t="s">
        <v>5418</v>
      </c>
      <c r="C1888" s="4" t="s">
        <v>13</v>
      </c>
      <c r="D1888" s="4" t="s">
        <v>3845</v>
      </c>
    </row>
    <row r="1889" spans="1:4" ht="56.25">
      <c r="A1889" s="4" t="s">
        <v>5419</v>
      </c>
      <c r="B1889" s="5" t="s">
        <v>5420</v>
      </c>
      <c r="C1889" s="4" t="s">
        <v>13</v>
      </c>
      <c r="D1889" s="4" t="s">
        <v>3734</v>
      </c>
    </row>
    <row r="1890" spans="1:4" ht="56.25">
      <c r="A1890" s="4" t="s">
        <v>5421</v>
      </c>
      <c r="B1890" s="5" t="s">
        <v>5422</v>
      </c>
      <c r="C1890" s="4" t="s">
        <v>13</v>
      </c>
      <c r="D1890" s="4" t="s">
        <v>156</v>
      </c>
    </row>
    <row r="1891" spans="1:4" ht="56.25">
      <c r="A1891" s="4" t="s">
        <v>5423</v>
      </c>
      <c r="B1891" s="5" t="s">
        <v>5424</v>
      </c>
      <c r="C1891" s="4" t="s">
        <v>13</v>
      </c>
      <c r="D1891" s="4" t="s">
        <v>314</v>
      </c>
    </row>
    <row r="1892" spans="1:4" ht="56.25">
      <c r="A1892" s="4" t="s">
        <v>5425</v>
      </c>
      <c r="B1892" s="5" t="s">
        <v>5426</v>
      </c>
      <c r="C1892" s="4" t="s">
        <v>13</v>
      </c>
      <c r="D1892" s="4" t="s">
        <v>5427</v>
      </c>
    </row>
    <row r="1893" spans="1:4" ht="45">
      <c r="A1893" s="4" t="s">
        <v>5428</v>
      </c>
      <c r="B1893" s="5" t="s">
        <v>5429</v>
      </c>
      <c r="C1893" s="4" t="s">
        <v>13</v>
      </c>
      <c r="D1893" s="4" t="s">
        <v>5430</v>
      </c>
    </row>
    <row r="1894" spans="1:4" ht="45">
      <c r="A1894" s="4" t="s">
        <v>5431</v>
      </c>
      <c r="B1894" s="5" t="s">
        <v>5432</v>
      </c>
      <c r="C1894" s="4" t="s">
        <v>13</v>
      </c>
      <c r="D1894" s="4" t="s">
        <v>5430</v>
      </c>
    </row>
    <row r="1895" spans="1:4" ht="56.25">
      <c r="A1895" s="4" t="s">
        <v>5433</v>
      </c>
      <c r="B1895" s="5" t="s">
        <v>5434</v>
      </c>
      <c r="C1895" s="4" t="s">
        <v>13</v>
      </c>
      <c r="D1895" s="4" t="s">
        <v>5435</v>
      </c>
    </row>
    <row r="1896" spans="1:4" ht="56.25">
      <c r="A1896" s="4" t="s">
        <v>5436</v>
      </c>
      <c r="B1896" s="5" t="s">
        <v>5437</v>
      </c>
      <c r="C1896" s="4" t="s">
        <v>13</v>
      </c>
      <c r="D1896" s="4" t="s">
        <v>5189</v>
      </c>
    </row>
    <row r="1897" spans="1:4" ht="45">
      <c r="A1897" s="4" t="s">
        <v>5438</v>
      </c>
      <c r="B1897" s="5" t="s">
        <v>5439</v>
      </c>
      <c r="C1897" s="4" t="s">
        <v>13</v>
      </c>
      <c r="D1897" s="4" t="s">
        <v>5440</v>
      </c>
    </row>
    <row r="1898" spans="1:4" ht="45">
      <c r="A1898" s="4" t="s">
        <v>5441</v>
      </c>
      <c r="B1898" s="5" t="s">
        <v>5442</v>
      </c>
      <c r="C1898" s="4" t="s">
        <v>13</v>
      </c>
      <c r="D1898" s="4" t="s">
        <v>148</v>
      </c>
    </row>
    <row r="1899" spans="1:4" ht="56.25">
      <c r="A1899" s="4" t="s">
        <v>5443</v>
      </c>
      <c r="B1899" s="5" t="s">
        <v>5444</v>
      </c>
      <c r="C1899" s="4" t="s">
        <v>13</v>
      </c>
      <c r="D1899" s="4" t="s">
        <v>5445</v>
      </c>
    </row>
    <row r="1900" spans="1:4" ht="56.25">
      <c r="A1900" s="4" t="s">
        <v>5446</v>
      </c>
      <c r="B1900" s="5" t="s">
        <v>5447</v>
      </c>
      <c r="C1900" s="4" t="s">
        <v>13</v>
      </c>
      <c r="D1900" s="4" t="s">
        <v>5448</v>
      </c>
    </row>
    <row r="1901" spans="1:4" ht="45">
      <c r="A1901" s="4" t="s">
        <v>5449</v>
      </c>
      <c r="B1901" s="5" t="s">
        <v>5450</v>
      </c>
      <c r="C1901" s="4" t="s">
        <v>13</v>
      </c>
      <c r="D1901" s="4" t="s">
        <v>1373</v>
      </c>
    </row>
    <row r="1902" spans="1:4" ht="56.25">
      <c r="A1902" s="4" t="s">
        <v>5451</v>
      </c>
      <c r="B1902" s="5" t="s">
        <v>5452</v>
      </c>
      <c r="C1902" s="4" t="s">
        <v>13</v>
      </c>
      <c r="D1902" s="4" t="s">
        <v>5453</v>
      </c>
    </row>
    <row r="1903" spans="1:4" ht="56.25">
      <c r="A1903" s="4" t="s">
        <v>5454</v>
      </c>
      <c r="B1903" s="5" t="s">
        <v>5455</v>
      </c>
      <c r="C1903" s="4" t="s">
        <v>13</v>
      </c>
      <c r="D1903" s="4" t="s">
        <v>5456</v>
      </c>
    </row>
    <row r="1904" spans="1:4" ht="56.25">
      <c r="A1904" s="4" t="s">
        <v>5457</v>
      </c>
      <c r="B1904" s="5" t="s">
        <v>5458</v>
      </c>
      <c r="C1904" s="4" t="s">
        <v>13</v>
      </c>
      <c r="D1904" s="4" t="s">
        <v>5459</v>
      </c>
    </row>
    <row r="1905" spans="1:4" ht="45">
      <c r="A1905" s="4" t="s">
        <v>5460</v>
      </c>
      <c r="B1905" s="5" t="s">
        <v>5461</v>
      </c>
      <c r="C1905" s="4" t="s">
        <v>13</v>
      </c>
      <c r="D1905" s="4" t="s">
        <v>5462</v>
      </c>
    </row>
    <row r="1906" spans="1:4" ht="56.25">
      <c r="A1906" s="4" t="s">
        <v>5463</v>
      </c>
      <c r="B1906" s="5" t="s">
        <v>5464</v>
      </c>
      <c r="C1906" s="4" t="s">
        <v>13</v>
      </c>
      <c r="D1906" s="4" t="s">
        <v>5465</v>
      </c>
    </row>
    <row r="1907" spans="1:4" ht="56.25">
      <c r="A1907" s="4" t="s">
        <v>5466</v>
      </c>
      <c r="B1907" s="5" t="s">
        <v>5467</v>
      </c>
      <c r="C1907" s="4" t="s">
        <v>13</v>
      </c>
      <c r="D1907" s="4" t="s">
        <v>1883</v>
      </c>
    </row>
    <row r="1908" spans="1:4" ht="56.25">
      <c r="A1908" s="4" t="s">
        <v>5468</v>
      </c>
      <c r="B1908" s="5" t="s">
        <v>5469</v>
      </c>
      <c r="C1908" s="4" t="s">
        <v>13</v>
      </c>
      <c r="D1908" s="4" t="s">
        <v>5470</v>
      </c>
    </row>
    <row r="1909" spans="1:4" ht="45">
      <c r="A1909" s="4" t="s">
        <v>5471</v>
      </c>
      <c r="B1909" s="5" t="s">
        <v>5472</v>
      </c>
      <c r="C1909" s="4" t="s">
        <v>13</v>
      </c>
      <c r="D1909" s="4" t="s">
        <v>5473</v>
      </c>
    </row>
    <row r="1910" spans="1:4" ht="56.25">
      <c r="A1910" s="4" t="s">
        <v>5474</v>
      </c>
      <c r="B1910" s="5" t="s">
        <v>5475</v>
      </c>
      <c r="C1910" s="4" t="s">
        <v>13</v>
      </c>
      <c r="D1910" s="4" t="s">
        <v>5476</v>
      </c>
    </row>
    <row r="1911" spans="1:4" ht="56.25">
      <c r="A1911" s="4" t="s">
        <v>5477</v>
      </c>
      <c r="B1911" s="5" t="s">
        <v>5478</v>
      </c>
      <c r="C1911" s="4" t="s">
        <v>13</v>
      </c>
      <c r="D1911" s="4" t="s">
        <v>5479</v>
      </c>
    </row>
    <row r="1912" spans="1:4" ht="56.25">
      <c r="A1912" s="4" t="s">
        <v>5480</v>
      </c>
      <c r="B1912" s="5" t="s">
        <v>5481</v>
      </c>
      <c r="C1912" s="4" t="s">
        <v>13</v>
      </c>
      <c r="D1912" s="4" t="s">
        <v>876</v>
      </c>
    </row>
    <row r="1913" spans="1:4" ht="67.5">
      <c r="A1913" s="4" t="s">
        <v>5482</v>
      </c>
      <c r="B1913" s="5" t="s">
        <v>5483</v>
      </c>
      <c r="C1913" s="4" t="s">
        <v>13</v>
      </c>
      <c r="D1913" s="4" t="s">
        <v>195</v>
      </c>
    </row>
    <row r="1914" spans="1:4" ht="67.5">
      <c r="A1914" s="4" t="s">
        <v>5484</v>
      </c>
      <c r="B1914" s="5" t="s">
        <v>5485</v>
      </c>
      <c r="C1914" s="4" t="s">
        <v>13</v>
      </c>
      <c r="D1914" s="4" t="s">
        <v>5486</v>
      </c>
    </row>
    <row r="1915" spans="1:4" ht="56.25">
      <c r="A1915" s="4" t="s">
        <v>5487</v>
      </c>
      <c r="B1915" s="5" t="s">
        <v>5488</v>
      </c>
      <c r="C1915" s="4" t="s">
        <v>13</v>
      </c>
      <c r="D1915" s="4" t="s">
        <v>5489</v>
      </c>
    </row>
    <row r="1916" spans="1:4" ht="67.5">
      <c r="A1916" s="4" t="s">
        <v>5490</v>
      </c>
      <c r="B1916" s="5" t="s">
        <v>5491</v>
      </c>
      <c r="C1916" s="4" t="s">
        <v>13</v>
      </c>
      <c r="D1916" s="4" t="s">
        <v>5492</v>
      </c>
    </row>
    <row r="1917" spans="1:4" ht="67.5">
      <c r="A1917" s="4" t="s">
        <v>5493</v>
      </c>
      <c r="B1917" s="5" t="s">
        <v>5494</v>
      </c>
      <c r="C1917" s="4" t="s">
        <v>13</v>
      </c>
      <c r="D1917" s="4" t="s">
        <v>5495</v>
      </c>
    </row>
    <row r="1918" spans="1:4" ht="67.5">
      <c r="A1918" s="4" t="s">
        <v>5496</v>
      </c>
      <c r="B1918" s="5" t="s">
        <v>5497</v>
      </c>
      <c r="C1918" s="4" t="s">
        <v>13</v>
      </c>
      <c r="D1918" s="4" t="s">
        <v>5498</v>
      </c>
    </row>
    <row r="1919" spans="1:4" ht="56.25">
      <c r="A1919" s="4" t="s">
        <v>5499</v>
      </c>
      <c r="B1919" s="5" t="s">
        <v>5500</v>
      </c>
      <c r="C1919" s="4" t="s">
        <v>13</v>
      </c>
      <c r="D1919" s="4" t="s">
        <v>5501</v>
      </c>
    </row>
    <row r="1920" spans="1:4" ht="56.25">
      <c r="A1920" s="4" t="s">
        <v>5502</v>
      </c>
      <c r="B1920" s="5" t="s">
        <v>5503</v>
      </c>
      <c r="C1920" s="4" t="s">
        <v>13</v>
      </c>
      <c r="D1920" s="4" t="s">
        <v>5504</v>
      </c>
    </row>
    <row r="1921" spans="1:4" ht="67.5">
      <c r="A1921" s="4" t="s">
        <v>5505</v>
      </c>
      <c r="B1921" s="5" t="s">
        <v>5506</v>
      </c>
      <c r="C1921" s="4" t="s">
        <v>13</v>
      </c>
      <c r="D1921" s="4" t="s">
        <v>5507</v>
      </c>
    </row>
    <row r="1922" spans="1:4" ht="67.5">
      <c r="A1922" s="4" t="s">
        <v>5508</v>
      </c>
      <c r="B1922" s="5" t="s">
        <v>5509</v>
      </c>
      <c r="C1922" s="4" t="s">
        <v>13</v>
      </c>
      <c r="D1922" s="4" t="s">
        <v>2868</v>
      </c>
    </row>
    <row r="1923" spans="1:4" ht="56.25">
      <c r="A1923" s="4" t="s">
        <v>5510</v>
      </c>
      <c r="B1923" s="5" t="s">
        <v>5511</v>
      </c>
      <c r="C1923" s="4" t="s">
        <v>13</v>
      </c>
      <c r="D1923" s="4" t="s">
        <v>5512</v>
      </c>
    </row>
    <row r="1924" spans="1:4" ht="56.25">
      <c r="A1924" s="4" t="s">
        <v>5513</v>
      </c>
      <c r="B1924" s="5" t="s">
        <v>5514</v>
      </c>
      <c r="C1924" s="4" t="s">
        <v>13</v>
      </c>
      <c r="D1924" s="4" t="s">
        <v>5515</v>
      </c>
    </row>
    <row r="1925" spans="1:4" ht="56.25">
      <c r="A1925" s="4" t="s">
        <v>5516</v>
      </c>
      <c r="B1925" s="5" t="s">
        <v>5517</v>
      </c>
      <c r="C1925" s="4" t="s">
        <v>13</v>
      </c>
      <c r="D1925" s="4" t="s">
        <v>5518</v>
      </c>
    </row>
    <row r="1926" spans="1:4" ht="56.25">
      <c r="A1926" s="4" t="s">
        <v>5519</v>
      </c>
      <c r="B1926" s="5" t="s">
        <v>5520</v>
      </c>
      <c r="C1926" s="4" t="s">
        <v>13</v>
      </c>
      <c r="D1926" s="4" t="s">
        <v>5521</v>
      </c>
    </row>
    <row r="1927" spans="1:4" ht="56.25">
      <c r="A1927" s="4" t="s">
        <v>5522</v>
      </c>
      <c r="B1927" s="5" t="s">
        <v>5523</v>
      </c>
      <c r="C1927" s="4" t="s">
        <v>13</v>
      </c>
      <c r="D1927" s="4" t="s">
        <v>5524</v>
      </c>
    </row>
    <row r="1928" spans="1:4" ht="56.25">
      <c r="A1928" s="4" t="s">
        <v>5525</v>
      </c>
      <c r="B1928" s="5" t="s">
        <v>5526</v>
      </c>
      <c r="C1928" s="4" t="s">
        <v>13</v>
      </c>
      <c r="D1928" s="4" t="s">
        <v>5527</v>
      </c>
    </row>
    <row r="1929" spans="1:4" ht="56.25">
      <c r="A1929" s="4" t="s">
        <v>5528</v>
      </c>
      <c r="B1929" s="5" t="s">
        <v>5529</v>
      </c>
      <c r="C1929" s="4" t="s">
        <v>13</v>
      </c>
      <c r="D1929" s="4" t="s">
        <v>5530</v>
      </c>
    </row>
    <row r="1930" spans="1:4" ht="56.25">
      <c r="A1930" s="4" t="s">
        <v>5531</v>
      </c>
      <c r="B1930" s="5" t="s">
        <v>5532</v>
      </c>
      <c r="C1930" s="4" t="s">
        <v>13</v>
      </c>
      <c r="D1930" s="4" t="s">
        <v>5533</v>
      </c>
    </row>
    <row r="1931" spans="1:4" ht="56.25">
      <c r="A1931" s="4" t="s">
        <v>5534</v>
      </c>
      <c r="B1931" s="5" t="s">
        <v>5535</v>
      </c>
      <c r="C1931" s="4" t="s">
        <v>13</v>
      </c>
      <c r="D1931" s="4" t="s">
        <v>5536</v>
      </c>
    </row>
    <row r="1932" spans="1:4" ht="56.25">
      <c r="A1932" s="4" t="s">
        <v>5537</v>
      </c>
      <c r="B1932" s="5" t="s">
        <v>5538</v>
      </c>
      <c r="C1932" s="4" t="s">
        <v>13</v>
      </c>
      <c r="D1932" s="4" t="s">
        <v>5539</v>
      </c>
    </row>
    <row r="1933" spans="1:4" ht="56.25">
      <c r="A1933" s="4" t="s">
        <v>5540</v>
      </c>
      <c r="B1933" s="5" t="s">
        <v>5541</v>
      </c>
      <c r="C1933" s="4" t="s">
        <v>13</v>
      </c>
      <c r="D1933" s="4" t="s">
        <v>5542</v>
      </c>
    </row>
    <row r="1934" spans="1:4" ht="56.25">
      <c r="A1934" s="4" t="s">
        <v>5543</v>
      </c>
      <c r="B1934" s="5" t="s">
        <v>5544</v>
      </c>
      <c r="C1934" s="4" t="s">
        <v>13</v>
      </c>
      <c r="D1934" s="4" t="s">
        <v>5545</v>
      </c>
    </row>
    <row r="1935" spans="1:4" ht="45">
      <c r="A1935" s="4" t="s">
        <v>5546</v>
      </c>
      <c r="B1935" s="5" t="s">
        <v>5547</v>
      </c>
      <c r="C1935" s="4" t="s">
        <v>13</v>
      </c>
      <c r="D1935" s="4" t="s">
        <v>156</v>
      </c>
    </row>
    <row r="1936" spans="1:4" ht="56.25">
      <c r="A1936" s="4" t="s">
        <v>5548</v>
      </c>
      <c r="B1936" s="5" t="s">
        <v>5549</v>
      </c>
      <c r="C1936" s="4" t="s">
        <v>13</v>
      </c>
      <c r="D1936" s="4" t="s">
        <v>5550</v>
      </c>
    </row>
    <row r="1937" spans="1:4" ht="45">
      <c r="A1937" s="4" t="s">
        <v>5551</v>
      </c>
      <c r="B1937" s="5" t="s">
        <v>5552</v>
      </c>
      <c r="C1937" s="4" t="s">
        <v>13</v>
      </c>
      <c r="D1937" s="4" t="s">
        <v>5553</v>
      </c>
    </row>
    <row r="1938" spans="1:4" ht="56.25">
      <c r="A1938" s="4" t="s">
        <v>5554</v>
      </c>
      <c r="B1938" s="5" t="s">
        <v>5555</v>
      </c>
      <c r="C1938" s="4" t="s">
        <v>13</v>
      </c>
      <c r="D1938" s="4" t="s">
        <v>237</v>
      </c>
    </row>
    <row r="1939" spans="1:4" ht="45">
      <c r="A1939" s="4" t="s">
        <v>5556</v>
      </c>
      <c r="B1939" s="5" t="s">
        <v>5557</v>
      </c>
      <c r="C1939" s="4" t="s">
        <v>13</v>
      </c>
      <c r="D1939" s="4" t="s">
        <v>5558</v>
      </c>
    </row>
    <row r="1940" spans="1:4" ht="56.25">
      <c r="A1940" s="4" t="s">
        <v>5559</v>
      </c>
      <c r="B1940" s="5" t="s">
        <v>5560</v>
      </c>
      <c r="C1940" s="4" t="s">
        <v>13</v>
      </c>
      <c r="D1940" s="4" t="s">
        <v>5561</v>
      </c>
    </row>
    <row r="1941" spans="1:4" ht="45">
      <c r="A1941" s="4" t="s">
        <v>5562</v>
      </c>
      <c r="B1941" s="5" t="s">
        <v>5563</v>
      </c>
      <c r="C1941" s="4" t="s">
        <v>13</v>
      </c>
      <c r="D1941" s="4" t="s">
        <v>5564</v>
      </c>
    </row>
    <row r="1942" spans="1:4" ht="56.25">
      <c r="A1942" s="4" t="s">
        <v>5565</v>
      </c>
      <c r="B1942" s="5" t="s">
        <v>5566</v>
      </c>
      <c r="C1942" s="4" t="s">
        <v>13</v>
      </c>
      <c r="D1942" s="4" t="s">
        <v>4490</v>
      </c>
    </row>
    <row r="1943" spans="1:4" ht="45">
      <c r="A1943" s="4" t="s">
        <v>5567</v>
      </c>
      <c r="B1943" s="5" t="s">
        <v>5568</v>
      </c>
      <c r="C1943" s="4" t="s">
        <v>13</v>
      </c>
      <c r="D1943" s="4" t="s">
        <v>3840</v>
      </c>
    </row>
    <row r="1944" spans="1:4" ht="45">
      <c r="A1944" s="4" t="s">
        <v>5569</v>
      </c>
      <c r="B1944" s="5" t="s">
        <v>5570</v>
      </c>
      <c r="C1944" s="4" t="s">
        <v>13</v>
      </c>
      <c r="D1944" s="4" t="s">
        <v>5571</v>
      </c>
    </row>
    <row r="1945" spans="1:4" ht="33.75">
      <c r="A1945" s="4" t="s">
        <v>5572</v>
      </c>
      <c r="B1945" s="5" t="s">
        <v>5573</v>
      </c>
      <c r="C1945" s="4" t="s">
        <v>13</v>
      </c>
      <c r="D1945" s="4" t="s">
        <v>5574</v>
      </c>
    </row>
    <row r="1946" spans="1:4" ht="45">
      <c r="A1946" s="4" t="s">
        <v>5575</v>
      </c>
      <c r="B1946" s="5" t="s">
        <v>5576</v>
      </c>
      <c r="C1946" s="4" t="s">
        <v>13</v>
      </c>
      <c r="D1946" s="4" t="s">
        <v>896</v>
      </c>
    </row>
    <row r="1947" spans="1:4" ht="67.5">
      <c r="A1947" s="4" t="s">
        <v>5577</v>
      </c>
      <c r="B1947" s="5" t="s">
        <v>5578</v>
      </c>
      <c r="C1947" s="4" t="s">
        <v>13</v>
      </c>
      <c r="D1947" s="4" t="s">
        <v>5579</v>
      </c>
    </row>
    <row r="1948" spans="1:4" ht="67.5">
      <c r="A1948" s="4" t="s">
        <v>5580</v>
      </c>
      <c r="B1948" s="5" t="s">
        <v>5581</v>
      </c>
      <c r="C1948" s="4" t="s">
        <v>13</v>
      </c>
      <c r="D1948" s="4" t="s">
        <v>5582</v>
      </c>
    </row>
    <row r="1949" spans="1:4" ht="67.5">
      <c r="A1949" s="4" t="s">
        <v>5583</v>
      </c>
      <c r="B1949" s="5" t="s">
        <v>5584</v>
      </c>
      <c r="C1949" s="4" t="s">
        <v>13</v>
      </c>
      <c r="D1949" s="4" t="s">
        <v>5585</v>
      </c>
    </row>
    <row r="1950" spans="1:4" ht="67.5">
      <c r="A1950" s="4" t="s">
        <v>5586</v>
      </c>
      <c r="B1950" s="5" t="s">
        <v>5587</v>
      </c>
      <c r="C1950" s="4" t="s">
        <v>13</v>
      </c>
      <c r="D1950" s="4" t="s">
        <v>5588</v>
      </c>
    </row>
    <row r="1951" spans="1:4" ht="67.5">
      <c r="A1951" s="4" t="s">
        <v>5589</v>
      </c>
      <c r="B1951" s="5" t="s">
        <v>5590</v>
      </c>
      <c r="C1951" s="4" t="s">
        <v>13</v>
      </c>
      <c r="D1951" s="4" t="s">
        <v>5309</v>
      </c>
    </row>
    <row r="1952" spans="1:4" ht="67.5">
      <c r="A1952" s="4" t="s">
        <v>5591</v>
      </c>
      <c r="B1952" s="5" t="s">
        <v>5592</v>
      </c>
      <c r="C1952" s="4" t="s">
        <v>13</v>
      </c>
      <c r="D1952" s="4" t="s">
        <v>5593</v>
      </c>
    </row>
    <row r="1953" spans="1:4" ht="67.5">
      <c r="A1953" s="4" t="s">
        <v>5594</v>
      </c>
      <c r="B1953" s="5" t="s">
        <v>5595</v>
      </c>
      <c r="C1953" s="4" t="s">
        <v>13</v>
      </c>
      <c r="D1953" s="4" t="s">
        <v>5596</v>
      </c>
    </row>
    <row r="1954" spans="1:4" ht="67.5">
      <c r="A1954" s="4" t="s">
        <v>5597</v>
      </c>
      <c r="B1954" s="5" t="s">
        <v>5598</v>
      </c>
      <c r="C1954" s="4" t="s">
        <v>13</v>
      </c>
      <c r="D1954" s="4" t="s">
        <v>448</v>
      </c>
    </row>
    <row r="1955" spans="1:4" ht="67.5">
      <c r="A1955" s="4" t="s">
        <v>5599</v>
      </c>
      <c r="B1955" s="5" t="s">
        <v>5600</v>
      </c>
      <c r="C1955" s="4" t="s">
        <v>13</v>
      </c>
      <c r="D1955" s="4" t="s">
        <v>5601</v>
      </c>
    </row>
    <row r="1956" spans="1:4" ht="67.5">
      <c r="A1956" s="4" t="s">
        <v>5602</v>
      </c>
      <c r="B1956" s="5" t="s">
        <v>5603</v>
      </c>
      <c r="C1956" s="4" t="s">
        <v>13</v>
      </c>
      <c r="D1956" s="4" t="s">
        <v>5604</v>
      </c>
    </row>
    <row r="1957" spans="1:4" ht="22.5">
      <c r="A1957" s="4" t="s">
        <v>5605</v>
      </c>
      <c r="B1957" s="5" t="s">
        <v>5606</v>
      </c>
      <c r="C1957" s="4" t="s">
        <v>13</v>
      </c>
      <c r="D1957" s="4" t="s">
        <v>5607</v>
      </c>
    </row>
    <row r="1958" spans="1:4" ht="22.5">
      <c r="A1958" s="4" t="s">
        <v>5608</v>
      </c>
      <c r="B1958" s="5" t="s">
        <v>5609</v>
      </c>
      <c r="C1958" s="4" t="s">
        <v>13</v>
      </c>
      <c r="D1958" s="4" t="s">
        <v>5610</v>
      </c>
    </row>
    <row r="1959" spans="1:4" ht="22.5">
      <c r="A1959" s="4" t="s">
        <v>5611</v>
      </c>
      <c r="B1959" s="5" t="s">
        <v>5612</v>
      </c>
      <c r="C1959" s="4" t="s">
        <v>13</v>
      </c>
      <c r="D1959" s="4" t="s">
        <v>5613</v>
      </c>
    </row>
    <row r="1960" spans="1:4" ht="45">
      <c r="A1960" s="4" t="s">
        <v>5614</v>
      </c>
      <c r="B1960" s="5" t="s">
        <v>5615</v>
      </c>
      <c r="C1960" s="4" t="s">
        <v>13</v>
      </c>
      <c r="D1960" s="4" t="s">
        <v>5616</v>
      </c>
    </row>
    <row r="1961" spans="1:4" ht="45">
      <c r="A1961" s="4" t="s">
        <v>5617</v>
      </c>
      <c r="B1961" s="5" t="s">
        <v>8664</v>
      </c>
      <c r="C1961" s="4" t="s">
        <v>13</v>
      </c>
      <c r="D1961" s="4" t="s">
        <v>5618</v>
      </c>
    </row>
    <row r="1962" spans="1:4" ht="90">
      <c r="A1962" s="4" t="s">
        <v>5619</v>
      </c>
      <c r="B1962" s="5" t="s">
        <v>5620</v>
      </c>
      <c r="C1962" s="4" t="s">
        <v>13</v>
      </c>
      <c r="D1962" s="4" t="s">
        <v>5621</v>
      </c>
    </row>
    <row r="1963" spans="1:4" ht="45">
      <c r="A1963" s="4" t="s">
        <v>5622</v>
      </c>
      <c r="B1963" s="5" t="s">
        <v>5623</v>
      </c>
      <c r="C1963" s="4" t="s">
        <v>13</v>
      </c>
      <c r="D1963" s="4" t="s">
        <v>5624</v>
      </c>
    </row>
    <row r="1964" spans="1:4" ht="67.5">
      <c r="A1964" s="4" t="s">
        <v>5625</v>
      </c>
      <c r="B1964" s="5" t="s">
        <v>5626</v>
      </c>
      <c r="C1964" s="4" t="s">
        <v>13</v>
      </c>
      <c r="D1964" s="4" t="s">
        <v>5627</v>
      </c>
    </row>
    <row r="1965" spans="1:4" ht="22.5">
      <c r="A1965" s="4" t="s">
        <v>5628</v>
      </c>
      <c r="B1965" s="5" t="s">
        <v>5629</v>
      </c>
      <c r="C1965" s="4" t="s">
        <v>13</v>
      </c>
      <c r="D1965" s="4" t="s">
        <v>5630</v>
      </c>
    </row>
    <row r="1966" spans="1:4" ht="22.5">
      <c r="A1966" s="4" t="s">
        <v>5631</v>
      </c>
      <c r="B1966" s="5" t="s">
        <v>5632</v>
      </c>
      <c r="C1966" s="4" t="s">
        <v>13</v>
      </c>
      <c r="D1966" s="4" t="s">
        <v>5633</v>
      </c>
    </row>
    <row r="1967" spans="1:4" ht="45">
      <c r="A1967" s="4" t="s">
        <v>5634</v>
      </c>
      <c r="B1967" s="5" t="s">
        <v>5635</v>
      </c>
      <c r="C1967" s="4" t="s">
        <v>13</v>
      </c>
      <c r="D1967" s="4" t="s">
        <v>5636</v>
      </c>
    </row>
    <row r="1968" spans="1:4" ht="45">
      <c r="A1968" s="4" t="s">
        <v>5637</v>
      </c>
      <c r="B1968" s="5" t="s">
        <v>5638</v>
      </c>
      <c r="C1968" s="4" t="s">
        <v>13</v>
      </c>
      <c r="D1968" s="4" t="s">
        <v>5639</v>
      </c>
    </row>
    <row r="1969" spans="1:4" ht="56.25">
      <c r="A1969" s="4" t="s">
        <v>5640</v>
      </c>
      <c r="B1969" s="5" t="s">
        <v>5641</v>
      </c>
      <c r="C1969" s="4" t="s">
        <v>13</v>
      </c>
      <c r="D1969" s="4" t="s">
        <v>4</v>
      </c>
    </row>
    <row r="1970" spans="1:4" ht="56.25">
      <c r="A1970" s="4" t="s">
        <v>5642</v>
      </c>
      <c r="B1970" s="5" t="s">
        <v>5643</v>
      </c>
      <c r="C1970" s="4" t="s">
        <v>13</v>
      </c>
      <c r="D1970" s="4" t="s">
        <v>5644</v>
      </c>
    </row>
    <row r="1971" spans="1:4" ht="56.25">
      <c r="A1971" s="4" t="s">
        <v>5645</v>
      </c>
      <c r="B1971" s="5" t="s">
        <v>5646</v>
      </c>
      <c r="C1971" s="4" t="s">
        <v>13</v>
      </c>
      <c r="D1971" s="4" t="s">
        <v>5647</v>
      </c>
    </row>
    <row r="1972" spans="1:4" ht="56.25">
      <c r="A1972" s="4" t="s">
        <v>5648</v>
      </c>
      <c r="B1972" s="5" t="s">
        <v>5649</v>
      </c>
      <c r="C1972" s="4" t="s">
        <v>13</v>
      </c>
      <c r="D1972" s="4" t="s">
        <v>5650</v>
      </c>
    </row>
    <row r="1973" spans="1:4" ht="56.25">
      <c r="A1973" s="4" t="s">
        <v>5651</v>
      </c>
      <c r="B1973" s="5" t="s">
        <v>5652</v>
      </c>
      <c r="C1973" s="4" t="s">
        <v>13</v>
      </c>
      <c r="D1973" s="4" t="s">
        <v>5653</v>
      </c>
    </row>
    <row r="1974" spans="1:4" ht="78.75">
      <c r="A1974" s="4" t="s">
        <v>5654</v>
      </c>
      <c r="B1974" s="5" t="s">
        <v>5655</v>
      </c>
      <c r="C1974" s="4" t="s">
        <v>13</v>
      </c>
      <c r="D1974" s="4" t="s">
        <v>5656</v>
      </c>
    </row>
    <row r="1975" spans="1:4" ht="67.5">
      <c r="A1975" s="4" t="s">
        <v>5657</v>
      </c>
      <c r="B1975" s="5" t="s">
        <v>5658</v>
      </c>
      <c r="C1975" s="4" t="s">
        <v>13</v>
      </c>
      <c r="D1975" s="4" t="s">
        <v>5659</v>
      </c>
    </row>
    <row r="1976" spans="1:4" ht="45">
      <c r="A1976" s="4" t="s">
        <v>5660</v>
      </c>
      <c r="B1976" s="5" t="s">
        <v>5661</v>
      </c>
      <c r="C1976" s="4" t="s">
        <v>13</v>
      </c>
      <c r="D1976" s="4" t="s">
        <v>5662</v>
      </c>
    </row>
    <row r="1977" spans="1:4" ht="45">
      <c r="A1977" s="4" t="s">
        <v>5663</v>
      </c>
      <c r="B1977" s="5" t="s">
        <v>5664</v>
      </c>
      <c r="C1977" s="4" t="s">
        <v>13</v>
      </c>
      <c r="D1977" s="4" t="s">
        <v>5665</v>
      </c>
    </row>
    <row r="1978" spans="1:4" ht="45">
      <c r="A1978" s="4" t="s">
        <v>5666</v>
      </c>
      <c r="B1978" s="5" t="s">
        <v>5667</v>
      </c>
      <c r="C1978" s="4" t="s">
        <v>13</v>
      </c>
      <c r="D1978" s="4" t="s">
        <v>5668</v>
      </c>
    </row>
    <row r="1979" spans="1:4" ht="45">
      <c r="A1979" s="4" t="s">
        <v>5669</v>
      </c>
      <c r="B1979" s="5" t="s">
        <v>5670</v>
      </c>
      <c r="C1979" s="4" t="s">
        <v>13</v>
      </c>
      <c r="D1979" s="4" t="s">
        <v>5671</v>
      </c>
    </row>
    <row r="1980" spans="1:4" ht="56.25">
      <c r="A1980" s="4" t="s">
        <v>5672</v>
      </c>
      <c r="B1980" s="5" t="s">
        <v>5673</v>
      </c>
      <c r="C1980" s="4" t="s">
        <v>13</v>
      </c>
      <c r="D1980" s="4" t="s">
        <v>180</v>
      </c>
    </row>
    <row r="1981" spans="1:4" ht="45">
      <c r="A1981" s="4" t="s">
        <v>5674</v>
      </c>
      <c r="B1981" s="5" t="s">
        <v>5675</v>
      </c>
      <c r="C1981" s="4" t="s">
        <v>13</v>
      </c>
      <c r="D1981" s="4" t="s">
        <v>5676</v>
      </c>
    </row>
    <row r="1982" spans="1:4" ht="45">
      <c r="A1982" s="4" t="s">
        <v>5677</v>
      </c>
      <c r="B1982" s="5" t="s">
        <v>5678</v>
      </c>
      <c r="C1982" s="4" t="s">
        <v>13</v>
      </c>
      <c r="D1982" s="4" t="s">
        <v>5679</v>
      </c>
    </row>
    <row r="1983" spans="1:4" ht="56.25">
      <c r="A1983" s="4" t="s">
        <v>5680</v>
      </c>
      <c r="B1983" s="5" t="s">
        <v>5681</v>
      </c>
      <c r="C1983" s="4" t="s">
        <v>13</v>
      </c>
      <c r="D1983" s="4" t="s">
        <v>5682</v>
      </c>
    </row>
    <row r="1984" spans="1:4" ht="33.75">
      <c r="A1984" s="4" t="s">
        <v>5683</v>
      </c>
      <c r="B1984" s="5" t="s">
        <v>5684</v>
      </c>
      <c r="C1984" s="4" t="s">
        <v>13</v>
      </c>
      <c r="D1984" s="4" t="s">
        <v>5685</v>
      </c>
    </row>
    <row r="1985" spans="1:4" ht="33.75">
      <c r="A1985" s="4" t="s">
        <v>5686</v>
      </c>
      <c r="B1985" s="5" t="s">
        <v>5687</v>
      </c>
      <c r="C1985" s="4" t="s">
        <v>13</v>
      </c>
      <c r="D1985" s="4" t="s">
        <v>5688</v>
      </c>
    </row>
    <row r="1986" spans="1:4" ht="33.75">
      <c r="A1986" s="4" t="s">
        <v>5689</v>
      </c>
      <c r="B1986" s="5" t="s">
        <v>5690</v>
      </c>
      <c r="C1986" s="4" t="s">
        <v>13</v>
      </c>
      <c r="D1986" s="4" t="s">
        <v>178</v>
      </c>
    </row>
    <row r="1987" spans="1:4" ht="45">
      <c r="A1987" s="4" t="s">
        <v>5691</v>
      </c>
      <c r="B1987" s="5" t="s">
        <v>5692</v>
      </c>
      <c r="C1987" s="4" t="s">
        <v>13</v>
      </c>
      <c r="D1987" s="4" t="s">
        <v>5693</v>
      </c>
    </row>
    <row r="1988" spans="1:4" ht="45">
      <c r="A1988" s="4" t="s">
        <v>5694</v>
      </c>
      <c r="B1988" s="5" t="s">
        <v>5695</v>
      </c>
      <c r="C1988" s="4" t="s">
        <v>13</v>
      </c>
      <c r="D1988" s="4" t="s">
        <v>5696</v>
      </c>
    </row>
    <row r="1989" spans="1:4" ht="33.75">
      <c r="A1989" s="4" t="s">
        <v>5697</v>
      </c>
      <c r="B1989" s="5" t="s">
        <v>5698</v>
      </c>
      <c r="C1989" s="4" t="s">
        <v>13</v>
      </c>
      <c r="D1989" s="4" t="s">
        <v>5699</v>
      </c>
    </row>
    <row r="1990" spans="1:4" ht="33.75">
      <c r="A1990" s="4" t="s">
        <v>5700</v>
      </c>
      <c r="B1990" s="5" t="s">
        <v>5701</v>
      </c>
      <c r="C1990" s="4" t="s">
        <v>13</v>
      </c>
      <c r="D1990" s="4" t="s">
        <v>5702</v>
      </c>
    </row>
    <row r="1991" spans="1:4" ht="45">
      <c r="A1991" s="4" t="s">
        <v>5703</v>
      </c>
      <c r="B1991" s="5" t="s">
        <v>5704</v>
      </c>
      <c r="C1991" s="4" t="s">
        <v>13</v>
      </c>
      <c r="D1991" s="4" t="s">
        <v>5705</v>
      </c>
    </row>
    <row r="1992" spans="1:4" ht="45">
      <c r="A1992" s="4" t="s">
        <v>5706</v>
      </c>
      <c r="B1992" s="5" t="s">
        <v>5707</v>
      </c>
      <c r="C1992" s="4" t="s">
        <v>13</v>
      </c>
      <c r="D1992" s="4" t="s">
        <v>5708</v>
      </c>
    </row>
    <row r="1993" spans="1:4" ht="45">
      <c r="A1993" s="4" t="s">
        <v>5709</v>
      </c>
      <c r="B1993" s="5" t="s">
        <v>5710</v>
      </c>
      <c r="C1993" s="4" t="s">
        <v>13</v>
      </c>
      <c r="D1993" s="4" t="s">
        <v>5711</v>
      </c>
    </row>
    <row r="1994" spans="1:4" ht="45">
      <c r="A1994" s="4" t="s">
        <v>5712</v>
      </c>
      <c r="B1994" s="5" t="s">
        <v>5713</v>
      </c>
      <c r="C1994" s="4" t="s">
        <v>13</v>
      </c>
      <c r="D1994" s="4" t="s">
        <v>5714</v>
      </c>
    </row>
    <row r="1995" spans="1:4" ht="45">
      <c r="A1995" s="4" t="s">
        <v>5715</v>
      </c>
      <c r="B1995" s="5" t="s">
        <v>5716</v>
      </c>
      <c r="C1995" s="4" t="s">
        <v>13</v>
      </c>
      <c r="D1995" s="4" t="s">
        <v>5717</v>
      </c>
    </row>
    <row r="1996" spans="1:4" ht="45">
      <c r="A1996" s="4" t="s">
        <v>5718</v>
      </c>
      <c r="B1996" s="5" t="s">
        <v>5719</v>
      </c>
      <c r="C1996" s="4" t="s">
        <v>13</v>
      </c>
      <c r="D1996" s="4" t="s">
        <v>5720</v>
      </c>
    </row>
    <row r="1997" spans="1:4" ht="33.75">
      <c r="A1997" s="4" t="s">
        <v>5721</v>
      </c>
      <c r="B1997" s="5" t="s">
        <v>5722</v>
      </c>
      <c r="C1997" s="4" t="s">
        <v>13</v>
      </c>
      <c r="D1997" s="4" t="s">
        <v>5723</v>
      </c>
    </row>
    <row r="1998" spans="1:4" ht="45">
      <c r="A1998" s="4" t="s">
        <v>5724</v>
      </c>
      <c r="B1998" s="5" t="s">
        <v>5725</v>
      </c>
      <c r="C1998" s="4" t="s">
        <v>13</v>
      </c>
      <c r="D1998" s="4" t="s">
        <v>5726</v>
      </c>
    </row>
    <row r="1999" spans="1:4" ht="45">
      <c r="A1999" s="4" t="s">
        <v>5727</v>
      </c>
      <c r="B1999" s="5" t="s">
        <v>5728</v>
      </c>
      <c r="C1999" s="4" t="s">
        <v>13</v>
      </c>
      <c r="D1999" s="4" t="s">
        <v>5729</v>
      </c>
    </row>
    <row r="2000" spans="1:4" ht="45">
      <c r="A2000" s="4" t="s">
        <v>5730</v>
      </c>
      <c r="B2000" s="5" t="s">
        <v>5731</v>
      </c>
      <c r="C2000" s="4" t="s">
        <v>13</v>
      </c>
      <c r="D2000" s="4" t="s">
        <v>5732</v>
      </c>
    </row>
    <row r="2001" spans="1:4" ht="56.25">
      <c r="A2001" s="4" t="s">
        <v>5733</v>
      </c>
      <c r="B2001" s="5" t="s">
        <v>5734</v>
      </c>
      <c r="C2001" s="4" t="s">
        <v>13</v>
      </c>
      <c r="D2001" s="4" t="s">
        <v>5735</v>
      </c>
    </row>
    <row r="2002" spans="1:4" ht="45">
      <c r="A2002" s="4" t="s">
        <v>5736</v>
      </c>
      <c r="B2002" s="5" t="s">
        <v>5737</v>
      </c>
      <c r="C2002" s="4" t="s">
        <v>13</v>
      </c>
      <c r="D2002" s="4" t="s">
        <v>5738</v>
      </c>
    </row>
    <row r="2003" spans="1:4" ht="45">
      <c r="A2003" s="4" t="s">
        <v>5739</v>
      </c>
      <c r="B2003" s="5" t="s">
        <v>5740</v>
      </c>
      <c r="C2003" s="4" t="s">
        <v>13</v>
      </c>
      <c r="D2003" s="4" t="s">
        <v>897</v>
      </c>
    </row>
    <row r="2004" spans="1:4" ht="45">
      <c r="A2004" s="4">
        <v>86908</v>
      </c>
      <c r="B2004" s="5" t="s">
        <v>5741</v>
      </c>
      <c r="C2004" s="4" t="s">
        <v>13</v>
      </c>
      <c r="D2004" s="4" t="s">
        <v>5742</v>
      </c>
    </row>
    <row r="2005" spans="1:4" ht="56.25">
      <c r="A2005" s="4" t="s">
        <v>5743</v>
      </c>
      <c r="B2005" s="5" t="s">
        <v>5744</v>
      </c>
      <c r="C2005" s="4" t="s">
        <v>13</v>
      </c>
      <c r="D2005" s="4" t="s">
        <v>5745</v>
      </c>
    </row>
    <row r="2006" spans="1:4" ht="56.25">
      <c r="A2006" s="4" t="s">
        <v>5746</v>
      </c>
      <c r="B2006" s="5" t="s">
        <v>5747</v>
      </c>
      <c r="C2006" s="4" t="s">
        <v>13</v>
      </c>
      <c r="D2006" s="4" t="s">
        <v>5748</v>
      </c>
    </row>
    <row r="2007" spans="1:4" ht="56.25">
      <c r="A2007" s="4" t="s">
        <v>5749</v>
      </c>
      <c r="B2007" s="5" t="s">
        <v>5750</v>
      </c>
      <c r="C2007" s="4" t="s">
        <v>13</v>
      </c>
      <c r="D2007" s="4" t="s">
        <v>5751</v>
      </c>
    </row>
    <row r="2008" spans="1:4" ht="56.25">
      <c r="A2008" s="4" t="s">
        <v>5752</v>
      </c>
      <c r="B2008" s="5" t="s">
        <v>5753</v>
      </c>
      <c r="C2008" s="4" t="s">
        <v>13</v>
      </c>
      <c r="D2008" s="4" t="s">
        <v>5751</v>
      </c>
    </row>
    <row r="2009" spans="1:4" ht="45">
      <c r="A2009" s="4" t="s">
        <v>5754</v>
      </c>
      <c r="B2009" s="5" t="s">
        <v>5755</v>
      </c>
      <c r="C2009" s="4" t="s">
        <v>13</v>
      </c>
      <c r="D2009" s="4" t="s">
        <v>5756</v>
      </c>
    </row>
    <row r="2010" spans="1:4" ht="45">
      <c r="A2010" s="4" t="s">
        <v>5757</v>
      </c>
      <c r="B2010" s="5" t="s">
        <v>5758</v>
      </c>
      <c r="C2010" s="4" t="s">
        <v>13</v>
      </c>
      <c r="D2010" s="4" t="s">
        <v>2705</v>
      </c>
    </row>
    <row r="2011" spans="1:4" ht="45">
      <c r="A2011" s="4" t="s">
        <v>5759</v>
      </c>
      <c r="B2011" s="5" t="s">
        <v>5760</v>
      </c>
      <c r="C2011" s="4" t="s">
        <v>13</v>
      </c>
      <c r="D2011" s="4" t="s">
        <v>5761</v>
      </c>
    </row>
    <row r="2012" spans="1:4" ht="33.75">
      <c r="A2012" s="4" t="s">
        <v>5762</v>
      </c>
      <c r="B2012" s="5" t="s">
        <v>5763</v>
      </c>
      <c r="C2012" s="4" t="s">
        <v>13</v>
      </c>
      <c r="D2012" s="4" t="s">
        <v>5764</v>
      </c>
    </row>
    <row r="2013" spans="1:4" ht="78.75">
      <c r="A2013" s="4" t="s">
        <v>5765</v>
      </c>
      <c r="B2013" s="5" t="s">
        <v>5766</v>
      </c>
      <c r="C2013" s="4" t="s">
        <v>13</v>
      </c>
      <c r="D2013" s="4" t="s">
        <v>5767</v>
      </c>
    </row>
    <row r="2014" spans="1:4" ht="78.75">
      <c r="A2014" s="4" t="s">
        <v>5768</v>
      </c>
      <c r="B2014" s="5" t="s">
        <v>5769</v>
      </c>
      <c r="C2014" s="4" t="s">
        <v>13</v>
      </c>
      <c r="D2014" s="4" t="s">
        <v>5770</v>
      </c>
    </row>
    <row r="2015" spans="1:4" ht="67.5">
      <c r="A2015" s="4" t="s">
        <v>5771</v>
      </c>
      <c r="B2015" s="5" t="s">
        <v>5772</v>
      </c>
      <c r="C2015" s="4" t="s">
        <v>13</v>
      </c>
      <c r="D2015" s="4" t="s">
        <v>5773</v>
      </c>
    </row>
    <row r="2016" spans="1:4" ht="90">
      <c r="A2016" s="4" t="s">
        <v>5774</v>
      </c>
      <c r="B2016" s="5" t="s">
        <v>5775</v>
      </c>
      <c r="C2016" s="4" t="s">
        <v>13</v>
      </c>
      <c r="D2016" s="4" t="s">
        <v>5776</v>
      </c>
    </row>
    <row r="2017" spans="1:4" ht="78.75">
      <c r="A2017" s="4">
        <v>86923</v>
      </c>
      <c r="B2017" s="5" t="s">
        <v>5777</v>
      </c>
      <c r="C2017" s="4" t="s">
        <v>13</v>
      </c>
      <c r="D2017" s="4" t="s">
        <v>5778</v>
      </c>
    </row>
    <row r="2018" spans="1:4" ht="67.5">
      <c r="A2018" s="4" t="s">
        <v>5779</v>
      </c>
      <c r="B2018" s="5" t="s">
        <v>5780</v>
      </c>
      <c r="C2018" s="4" t="s">
        <v>13</v>
      </c>
      <c r="D2018" s="4" t="s">
        <v>5781</v>
      </c>
    </row>
    <row r="2019" spans="1:4" ht="78.75">
      <c r="A2019" s="4" t="s">
        <v>5782</v>
      </c>
      <c r="B2019" s="5" t="s">
        <v>5783</v>
      </c>
      <c r="C2019" s="4" t="s">
        <v>13</v>
      </c>
      <c r="D2019" s="4" t="s">
        <v>5784</v>
      </c>
    </row>
    <row r="2020" spans="1:4" ht="67.5">
      <c r="A2020" s="4" t="s">
        <v>5785</v>
      </c>
      <c r="B2020" s="5" t="s">
        <v>5786</v>
      </c>
      <c r="C2020" s="4" t="s">
        <v>13</v>
      </c>
      <c r="D2020" s="4" t="s">
        <v>5787</v>
      </c>
    </row>
    <row r="2021" spans="1:4" ht="78.75">
      <c r="A2021" s="4" t="s">
        <v>5788</v>
      </c>
      <c r="B2021" s="5" t="s">
        <v>5789</v>
      </c>
      <c r="C2021" s="4" t="s">
        <v>13</v>
      </c>
      <c r="D2021" s="4" t="s">
        <v>5790</v>
      </c>
    </row>
    <row r="2022" spans="1:4" ht="67.5">
      <c r="A2022" s="4" t="s">
        <v>5791</v>
      </c>
      <c r="B2022" s="5" t="s">
        <v>5792</v>
      </c>
      <c r="C2022" s="4" t="s">
        <v>13</v>
      </c>
      <c r="D2022" s="4" t="s">
        <v>5793</v>
      </c>
    </row>
    <row r="2023" spans="1:4" ht="78.75">
      <c r="A2023" s="4" t="s">
        <v>5794</v>
      </c>
      <c r="B2023" s="5" t="s">
        <v>5795</v>
      </c>
      <c r="C2023" s="4" t="s">
        <v>13</v>
      </c>
      <c r="D2023" s="4" t="s">
        <v>5796</v>
      </c>
    </row>
    <row r="2024" spans="1:4" ht="67.5">
      <c r="A2024" s="4" t="s">
        <v>5797</v>
      </c>
      <c r="B2024" s="5" t="s">
        <v>5798</v>
      </c>
      <c r="C2024" s="4" t="s">
        <v>13</v>
      </c>
      <c r="D2024" s="4" t="s">
        <v>5799</v>
      </c>
    </row>
    <row r="2025" spans="1:4" ht="67.5">
      <c r="A2025" s="4" t="s">
        <v>5800</v>
      </c>
      <c r="B2025" s="5" t="s">
        <v>5801</v>
      </c>
      <c r="C2025" s="4" t="s">
        <v>13</v>
      </c>
      <c r="D2025" s="4" t="s">
        <v>5802</v>
      </c>
    </row>
    <row r="2026" spans="1:4" ht="67.5">
      <c r="A2026" s="4" t="s">
        <v>5803</v>
      </c>
      <c r="B2026" s="5" t="s">
        <v>5804</v>
      </c>
      <c r="C2026" s="4" t="s">
        <v>13</v>
      </c>
      <c r="D2026" s="4" t="s">
        <v>5805</v>
      </c>
    </row>
    <row r="2027" spans="1:4" ht="101.25">
      <c r="A2027" s="4" t="s">
        <v>5806</v>
      </c>
      <c r="B2027" s="5" t="s">
        <v>5807</v>
      </c>
      <c r="C2027" s="4" t="s">
        <v>13</v>
      </c>
      <c r="D2027" s="4" t="s">
        <v>5808</v>
      </c>
    </row>
    <row r="2028" spans="1:4" ht="101.25">
      <c r="A2028" s="4" t="s">
        <v>5809</v>
      </c>
      <c r="B2028" s="5" t="s">
        <v>5810</v>
      </c>
      <c r="C2028" s="4" t="s">
        <v>13</v>
      </c>
      <c r="D2028" s="4" t="s">
        <v>5811</v>
      </c>
    </row>
    <row r="2029" spans="1:4" ht="67.5">
      <c r="A2029" s="4" t="s">
        <v>5812</v>
      </c>
      <c r="B2029" s="5" t="s">
        <v>5813</v>
      </c>
      <c r="C2029" s="4" t="s">
        <v>13</v>
      </c>
      <c r="D2029" s="4" t="s">
        <v>5814</v>
      </c>
    </row>
    <row r="2030" spans="1:4" ht="67.5">
      <c r="A2030" s="4" t="s">
        <v>5815</v>
      </c>
      <c r="B2030" s="5" t="s">
        <v>5816</v>
      </c>
      <c r="C2030" s="4" t="s">
        <v>13</v>
      </c>
      <c r="D2030" s="4" t="s">
        <v>5817</v>
      </c>
    </row>
    <row r="2031" spans="1:4" ht="67.5">
      <c r="A2031" s="4" t="s">
        <v>5818</v>
      </c>
      <c r="B2031" s="5" t="s">
        <v>5819</v>
      </c>
      <c r="C2031" s="4" t="s">
        <v>13</v>
      </c>
      <c r="D2031" s="4" t="s">
        <v>5820</v>
      </c>
    </row>
    <row r="2032" spans="1:4" ht="67.5">
      <c r="A2032" s="4" t="s">
        <v>5821</v>
      </c>
      <c r="B2032" s="5" t="s">
        <v>5822</v>
      </c>
      <c r="C2032" s="4" t="s">
        <v>13</v>
      </c>
      <c r="D2032" s="4" t="s">
        <v>5823</v>
      </c>
    </row>
    <row r="2033" spans="1:4" ht="90">
      <c r="A2033" s="4" t="s">
        <v>5824</v>
      </c>
      <c r="B2033" s="5" t="s">
        <v>5825</v>
      </c>
      <c r="C2033" s="4" t="s">
        <v>13</v>
      </c>
      <c r="D2033" s="4" t="s">
        <v>5826</v>
      </c>
    </row>
    <row r="2034" spans="1:4" ht="101.25">
      <c r="A2034" s="4" t="s">
        <v>5827</v>
      </c>
      <c r="B2034" s="5" t="s">
        <v>5828</v>
      </c>
      <c r="C2034" s="4" t="s">
        <v>13</v>
      </c>
      <c r="D2034" s="4" t="s">
        <v>5829</v>
      </c>
    </row>
    <row r="2035" spans="1:4" ht="101.25">
      <c r="A2035" s="4" t="s">
        <v>5830</v>
      </c>
      <c r="B2035" s="5" t="s">
        <v>5831</v>
      </c>
      <c r="C2035" s="4" t="s">
        <v>13</v>
      </c>
      <c r="D2035" s="4" t="s">
        <v>5832</v>
      </c>
    </row>
    <row r="2036" spans="1:4" ht="101.25">
      <c r="A2036" s="4" t="s">
        <v>5833</v>
      </c>
      <c r="B2036" s="5" t="s">
        <v>5834</v>
      </c>
      <c r="C2036" s="4" t="s">
        <v>13</v>
      </c>
      <c r="D2036" s="4" t="s">
        <v>5835</v>
      </c>
    </row>
    <row r="2037" spans="1:4" ht="101.25">
      <c r="A2037" s="4" t="s">
        <v>5836</v>
      </c>
      <c r="B2037" s="5" t="s">
        <v>5837</v>
      </c>
      <c r="C2037" s="4" t="s">
        <v>13</v>
      </c>
      <c r="D2037" s="4" t="s">
        <v>5838</v>
      </c>
    </row>
    <row r="2038" spans="1:4" ht="101.25">
      <c r="A2038" s="4" t="s">
        <v>5839</v>
      </c>
      <c r="B2038" s="5" t="s">
        <v>5840</v>
      </c>
      <c r="C2038" s="4" t="s">
        <v>13</v>
      </c>
      <c r="D2038" s="4" t="s">
        <v>5841</v>
      </c>
    </row>
    <row r="2039" spans="1:4" ht="45">
      <c r="A2039" s="4" t="s">
        <v>5842</v>
      </c>
      <c r="B2039" s="5" t="s">
        <v>5843</v>
      </c>
      <c r="C2039" s="4" t="s">
        <v>13</v>
      </c>
      <c r="D2039" s="4" t="s">
        <v>34</v>
      </c>
    </row>
    <row r="2040" spans="1:4" ht="101.25">
      <c r="A2040" s="4" t="s">
        <v>5844</v>
      </c>
      <c r="B2040" s="5" t="s">
        <v>5845</v>
      </c>
      <c r="C2040" s="4" t="s">
        <v>13</v>
      </c>
      <c r="D2040" s="4" t="s">
        <v>5846</v>
      </c>
    </row>
    <row r="2041" spans="1:4" ht="101.25">
      <c r="A2041" s="4" t="s">
        <v>5847</v>
      </c>
      <c r="B2041" s="5" t="s">
        <v>5848</v>
      </c>
      <c r="C2041" s="4" t="s">
        <v>13</v>
      </c>
      <c r="D2041" s="4" t="s">
        <v>5849</v>
      </c>
    </row>
    <row r="2042" spans="1:4" ht="112.5">
      <c r="A2042" s="4" t="s">
        <v>5850</v>
      </c>
      <c r="B2042" s="5" t="s">
        <v>5851</v>
      </c>
      <c r="C2042" s="4" t="s">
        <v>13</v>
      </c>
      <c r="D2042" s="4" t="s">
        <v>5852</v>
      </c>
    </row>
    <row r="2043" spans="1:4" ht="45">
      <c r="A2043" s="4" t="s">
        <v>5853</v>
      </c>
      <c r="B2043" s="5" t="s">
        <v>5854</v>
      </c>
      <c r="C2043" s="4" t="s">
        <v>13</v>
      </c>
      <c r="D2043" s="4" t="s">
        <v>5855</v>
      </c>
    </row>
    <row r="2044" spans="1:4" ht="67.5">
      <c r="A2044" s="4" t="s">
        <v>5856</v>
      </c>
      <c r="B2044" s="5" t="s">
        <v>5857</v>
      </c>
      <c r="C2044" s="4" t="s">
        <v>13</v>
      </c>
      <c r="D2044" s="4" t="s">
        <v>5858</v>
      </c>
    </row>
    <row r="2045" spans="1:4" ht="56.25">
      <c r="A2045" s="4" t="s">
        <v>5859</v>
      </c>
      <c r="B2045" s="5" t="s">
        <v>5860</v>
      </c>
      <c r="C2045" s="4" t="s">
        <v>13</v>
      </c>
      <c r="D2045" s="4" t="s">
        <v>5861</v>
      </c>
    </row>
    <row r="2046" spans="1:4" ht="78.75">
      <c r="A2046" s="4" t="s">
        <v>5862</v>
      </c>
      <c r="B2046" s="5" t="s">
        <v>5863</v>
      </c>
      <c r="C2046" s="4" t="s">
        <v>13</v>
      </c>
      <c r="D2046" s="4" t="s">
        <v>5864</v>
      </c>
    </row>
    <row r="2047" spans="1:4" ht="33.75">
      <c r="A2047" s="4" t="s">
        <v>5865</v>
      </c>
      <c r="B2047" s="5" t="s">
        <v>5866</v>
      </c>
      <c r="C2047" s="4" t="s">
        <v>13</v>
      </c>
      <c r="D2047" s="4" t="s">
        <v>5867</v>
      </c>
    </row>
    <row r="2048" spans="1:4" ht="33.75">
      <c r="A2048" s="4" t="s">
        <v>5868</v>
      </c>
      <c r="B2048" s="5" t="s">
        <v>5869</v>
      </c>
      <c r="C2048" s="4" t="s">
        <v>13</v>
      </c>
      <c r="D2048" s="4" t="s">
        <v>269</v>
      </c>
    </row>
    <row r="2049" spans="1:4" ht="33.75">
      <c r="A2049" s="4">
        <v>95544</v>
      </c>
      <c r="B2049" s="5" t="s">
        <v>5870</v>
      </c>
      <c r="C2049" s="4" t="s">
        <v>13</v>
      </c>
      <c r="D2049" s="4" t="s">
        <v>1551</v>
      </c>
    </row>
    <row r="2050" spans="1:4" ht="33.75">
      <c r="A2050" s="4" t="s">
        <v>5871</v>
      </c>
      <c r="B2050" s="5" t="s">
        <v>5872</v>
      </c>
      <c r="C2050" s="4" t="s">
        <v>13</v>
      </c>
      <c r="D2050" s="4" t="s">
        <v>5873</v>
      </c>
    </row>
    <row r="2051" spans="1:4" ht="33.75">
      <c r="A2051" s="4" t="s">
        <v>5874</v>
      </c>
      <c r="B2051" s="5" t="s">
        <v>5875</v>
      </c>
      <c r="C2051" s="4" t="s">
        <v>13</v>
      </c>
      <c r="D2051" s="4" t="s">
        <v>5876</v>
      </c>
    </row>
    <row r="2052" spans="1:4" ht="45">
      <c r="A2052" s="4" t="s">
        <v>5877</v>
      </c>
      <c r="B2052" s="5" t="s">
        <v>5878</v>
      </c>
      <c r="C2052" s="4" t="s">
        <v>13</v>
      </c>
      <c r="D2052" s="4" t="s">
        <v>5879</v>
      </c>
    </row>
    <row r="2053" spans="1:4" ht="67.5">
      <c r="A2053" s="4" t="s">
        <v>5880</v>
      </c>
      <c r="B2053" s="5" t="s">
        <v>5881</v>
      </c>
      <c r="C2053" s="4" t="s">
        <v>13</v>
      </c>
      <c r="D2053" s="4" t="s">
        <v>5882</v>
      </c>
    </row>
    <row r="2054" spans="1:4" ht="67.5">
      <c r="A2054" s="4" t="s">
        <v>5883</v>
      </c>
      <c r="B2054" s="5" t="s">
        <v>5884</v>
      </c>
      <c r="C2054" s="4" t="s">
        <v>13</v>
      </c>
      <c r="D2054" s="4">
        <v>183.14</v>
      </c>
    </row>
    <row r="2055" spans="1:4" ht="45">
      <c r="A2055" s="4" t="s">
        <v>5885</v>
      </c>
      <c r="B2055" s="5" t="s">
        <v>5886</v>
      </c>
      <c r="C2055" s="4" t="s">
        <v>13</v>
      </c>
      <c r="D2055" s="4" t="s">
        <v>5887</v>
      </c>
    </row>
    <row r="2056" spans="1:4" ht="33.75">
      <c r="A2056" s="4" t="s">
        <v>5888</v>
      </c>
      <c r="B2056" s="5" t="s">
        <v>5889</v>
      </c>
      <c r="C2056" s="4" t="s">
        <v>13</v>
      </c>
      <c r="D2056" s="4" t="s">
        <v>5890</v>
      </c>
    </row>
    <row r="2057" spans="1:4" ht="33.75">
      <c r="A2057" s="4" t="s">
        <v>5891</v>
      </c>
      <c r="B2057" s="5" t="s">
        <v>5892</v>
      </c>
      <c r="C2057" s="4" t="s">
        <v>13</v>
      </c>
      <c r="D2057" s="4" t="s">
        <v>5893</v>
      </c>
    </row>
    <row r="2058" spans="1:4" ht="33.75">
      <c r="A2058" s="4" t="s">
        <v>5894</v>
      </c>
      <c r="B2058" s="5" t="s">
        <v>5895</v>
      </c>
      <c r="C2058" s="4" t="s">
        <v>13</v>
      </c>
      <c r="D2058" s="4" t="s">
        <v>5896</v>
      </c>
    </row>
    <row r="2059" spans="1:4" ht="33.75">
      <c r="A2059" s="4" t="s">
        <v>5897</v>
      </c>
      <c r="B2059" s="5" t="s">
        <v>5898</v>
      </c>
      <c r="C2059" s="4" t="s">
        <v>13</v>
      </c>
      <c r="D2059" s="4" t="s">
        <v>5899</v>
      </c>
    </row>
    <row r="2060" spans="1:4" ht="33.75">
      <c r="A2060" s="4" t="s">
        <v>5900</v>
      </c>
      <c r="B2060" s="5" t="s">
        <v>5901</v>
      </c>
      <c r="C2060" s="4" t="s">
        <v>13</v>
      </c>
      <c r="D2060" s="4" t="s">
        <v>5902</v>
      </c>
    </row>
    <row r="2061" spans="1:4" ht="33.75">
      <c r="A2061" s="4" t="s">
        <v>5903</v>
      </c>
      <c r="B2061" s="5" t="s">
        <v>5904</v>
      </c>
      <c r="C2061" s="4" t="s">
        <v>13</v>
      </c>
      <c r="D2061" s="4" t="s">
        <v>5905</v>
      </c>
    </row>
    <row r="2062" spans="1:4" ht="33.75">
      <c r="A2062" s="4" t="s">
        <v>5906</v>
      </c>
      <c r="B2062" s="5" t="s">
        <v>5907</v>
      </c>
      <c r="C2062" s="4" t="s">
        <v>13</v>
      </c>
      <c r="D2062" s="4" t="s">
        <v>5908</v>
      </c>
    </row>
    <row r="2063" spans="1:4" ht="33.75">
      <c r="A2063" s="4" t="s">
        <v>5909</v>
      </c>
      <c r="B2063" s="5" t="s">
        <v>5910</v>
      </c>
      <c r="C2063" s="4" t="s">
        <v>13</v>
      </c>
      <c r="D2063" s="4" t="s">
        <v>5911</v>
      </c>
    </row>
    <row r="2064" spans="1:4" ht="33.75">
      <c r="A2064" s="4" t="s">
        <v>5912</v>
      </c>
      <c r="B2064" s="5" t="s">
        <v>5913</v>
      </c>
      <c r="C2064" s="4" t="s">
        <v>13</v>
      </c>
      <c r="D2064" s="4" t="s">
        <v>5914</v>
      </c>
    </row>
    <row r="2065" spans="1:4" ht="33.75">
      <c r="A2065" s="4" t="s">
        <v>5915</v>
      </c>
      <c r="B2065" s="5" t="s">
        <v>5916</v>
      </c>
      <c r="C2065" s="4" t="s">
        <v>13</v>
      </c>
      <c r="D2065" s="4" t="s">
        <v>5917</v>
      </c>
    </row>
    <row r="2066" spans="1:4" ht="33.75">
      <c r="A2066" s="4" t="s">
        <v>5918</v>
      </c>
      <c r="B2066" s="5" t="s">
        <v>5919</v>
      </c>
      <c r="C2066" s="4" t="s">
        <v>13</v>
      </c>
      <c r="D2066" s="4" t="s">
        <v>5097</v>
      </c>
    </row>
    <row r="2067" spans="1:4" ht="33.75">
      <c r="A2067" s="4" t="s">
        <v>5920</v>
      </c>
      <c r="B2067" s="5" t="s">
        <v>5921</v>
      </c>
      <c r="C2067" s="4" t="s">
        <v>13</v>
      </c>
      <c r="D2067" s="4" t="s">
        <v>5922</v>
      </c>
    </row>
    <row r="2068" spans="1:4" ht="33.75">
      <c r="A2068" s="4" t="s">
        <v>5923</v>
      </c>
      <c r="B2068" s="5" t="s">
        <v>5924</v>
      </c>
      <c r="C2068" s="4" t="s">
        <v>13</v>
      </c>
      <c r="D2068" s="4" t="s">
        <v>5925</v>
      </c>
    </row>
    <row r="2069" spans="1:4" ht="33.75">
      <c r="A2069" s="4" t="s">
        <v>5926</v>
      </c>
      <c r="B2069" s="5" t="s">
        <v>5927</v>
      </c>
      <c r="C2069" s="4" t="s">
        <v>13</v>
      </c>
      <c r="D2069" s="4" t="s">
        <v>5928</v>
      </c>
    </row>
    <row r="2070" spans="1:4" ht="33.75">
      <c r="A2070" s="4" t="s">
        <v>5929</v>
      </c>
      <c r="B2070" s="5" t="s">
        <v>5930</v>
      </c>
      <c r="C2070" s="4" t="s">
        <v>13</v>
      </c>
      <c r="D2070" s="4" t="s">
        <v>5931</v>
      </c>
    </row>
    <row r="2071" spans="1:4" ht="22.5">
      <c r="A2071" s="4" t="s">
        <v>5932</v>
      </c>
      <c r="B2071" s="5" t="s">
        <v>5933</v>
      </c>
      <c r="C2071" s="4" t="s">
        <v>13</v>
      </c>
      <c r="D2071" s="4" t="s">
        <v>5934</v>
      </c>
    </row>
    <row r="2072" spans="1:4" ht="22.5">
      <c r="A2072" s="4" t="s">
        <v>5935</v>
      </c>
      <c r="B2072" s="5" t="s">
        <v>5936</v>
      </c>
      <c r="C2072" s="4" t="s">
        <v>13</v>
      </c>
      <c r="D2072" s="4" t="s">
        <v>5937</v>
      </c>
    </row>
    <row r="2073" spans="1:4" ht="33.75">
      <c r="A2073" s="4" t="s">
        <v>5938</v>
      </c>
      <c r="B2073" s="5" t="s">
        <v>5939</v>
      </c>
      <c r="C2073" s="4" t="s">
        <v>13</v>
      </c>
      <c r="D2073" s="4" t="s">
        <v>5940</v>
      </c>
    </row>
    <row r="2074" spans="1:4" ht="22.5">
      <c r="A2074" s="4" t="s">
        <v>5941</v>
      </c>
      <c r="B2074" s="5" t="s">
        <v>5942</v>
      </c>
      <c r="C2074" s="4" t="s">
        <v>13</v>
      </c>
      <c r="D2074" s="4" t="s">
        <v>5943</v>
      </c>
    </row>
    <row r="2075" spans="1:4" ht="33.75">
      <c r="A2075" s="4" t="s">
        <v>5944</v>
      </c>
      <c r="B2075" s="5" t="s">
        <v>5945</v>
      </c>
      <c r="C2075" s="4" t="s">
        <v>13</v>
      </c>
      <c r="D2075" s="4" t="s">
        <v>5946</v>
      </c>
    </row>
    <row r="2076" spans="1:4" ht="22.5">
      <c r="A2076" s="4" t="s">
        <v>5947</v>
      </c>
      <c r="B2076" s="5" t="s">
        <v>5948</v>
      </c>
      <c r="C2076" s="4" t="s">
        <v>13</v>
      </c>
      <c r="D2076" s="4" t="s">
        <v>5949</v>
      </c>
    </row>
    <row r="2077" spans="1:4" ht="22.5">
      <c r="A2077" s="4" t="s">
        <v>5950</v>
      </c>
      <c r="B2077" s="5" t="s">
        <v>5951</v>
      </c>
      <c r="C2077" s="4" t="s">
        <v>13</v>
      </c>
      <c r="D2077" s="4" t="s">
        <v>5952</v>
      </c>
    </row>
    <row r="2078" spans="1:4" ht="22.5">
      <c r="A2078" s="4" t="s">
        <v>5953</v>
      </c>
      <c r="B2078" s="5" t="s">
        <v>5954</v>
      </c>
      <c r="C2078" s="4" t="s">
        <v>13</v>
      </c>
      <c r="D2078" s="4" t="s">
        <v>5955</v>
      </c>
    </row>
    <row r="2079" spans="1:4" ht="45">
      <c r="A2079" s="4" t="s">
        <v>5956</v>
      </c>
      <c r="B2079" s="5" t="s">
        <v>5957</v>
      </c>
      <c r="C2079" s="4" t="s">
        <v>13</v>
      </c>
      <c r="D2079" s="4" t="s">
        <v>5958</v>
      </c>
    </row>
    <row r="2080" spans="1:4" ht="22.5">
      <c r="A2080" s="4" t="s">
        <v>5959</v>
      </c>
      <c r="B2080" s="5" t="s">
        <v>5960</v>
      </c>
      <c r="C2080" s="4" t="s">
        <v>13</v>
      </c>
      <c r="D2080" s="4" t="s">
        <v>5961</v>
      </c>
    </row>
    <row r="2081" spans="1:4" ht="67.5">
      <c r="A2081" s="4" t="s">
        <v>5962</v>
      </c>
      <c r="B2081" s="5" t="s">
        <v>5963</v>
      </c>
      <c r="C2081" s="4" t="s">
        <v>13</v>
      </c>
      <c r="D2081" s="4" t="s">
        <v>5964</v>
      </c>
    </row>
    <row r="2082" spans="1:4" ht="45">
      <c r="A2082" s="4" t="s">
        <v>5965</v>
      </c>
      <c r="B2082" s="5" t="s">
        <v>5966</v>
      </c>
      <c r="C2082" s="4" t="s">
        <v>13</v>
      </c>
      <c r="D2082" s="4" t="s">
        <v>5967</v>
      </c>
    </row>
    <row r="2083" spans="1:4" ht="45">
      <c r="A2083" s="4" t="s">
        <v>5968</v>
      </c>
      <c r="B2083" s="5" t="s">
        <v>5969</v>
      </c>
      <c r="C2083" s="4" t="s">
        <v>13</v>
      </c>
      <c r="D2083" s="4" t="s">
        <v>5970</v>
      </c>
    </row>
    <row r="2084" spans="1:4" ht="45">
      <c r="A2084" s="4" t="s">
        <v>5971</v>
      </c>
      <c r="B2084" s="5" t="s">
        <v>5972</v>
      </c>
      <c r="C2084" s="4" t="s">
        <v>13</v>
      </c>
      <c r="D2084" s="4" t="s">
        <v>2794</v>
      </c>
    </row>
    <row r="2085" spans="1:4" ht="45">
      <c r="A2085" s="4" t="s">
        <v>5973</v>
      </c>
      <c r="B2085" s="5" t="s">
        <v>5974</v>
      </c>
      <c r="C2085" s="4" t="s">
        <v>13</v>
      </c>
      <c r="D2085" s="4" t="s">
        <v>254</v>
      </c>
    </row>
    <row r="2086" spans="1:4" ht="45">
      <c r="A2086" s="4" t="s">
        <v>5975</v>
      </c>
      <c r="B2086" s="5" t="s">
        <v>5976</v>
      </c>
      <c r="C2086" s="4" t="s">
        <v>13</v>
      </c>
      <c r="D2086" s="4" t="s">
        <v>5561</v>
      </c>
    </row>
    <row r="2087" spans="1:4" ht="56.25">
      <c r="A2087" s="4" t="s">
        <v>5977</v>
      </c>
      <c r="B2087" s="5" t="s">
        <v>5978</v>
      </c>
      <c r="C2087" s="4" t="s">
        <v>13</v>
      </c>
      <c r="D2087" s="4" t="s">
        <v>5979</v>
      </c>
    </row>
    <row r="2088" spans="1:4" ht="56.25">
      <c r="A2088" s="4" t="s">
        <v>5980</v>
      </c>
      <c r="B2088" s="5" t="s">
        <v>5981</v>
      </c>
      <c r="C2088" s="4" t="s">
        <v>13</v>
      </c>
      <c r="D2088" s="4" t="s">
        <v>5982</v>
      </c>
    </row>
    <row r="2089" spans="1:4" ht="56.25">
      <c r="A2089" s="4" t="s">
        <v>5983</v>
      </c>
      <c r="B2089" s="5" t="s">
        <v>5984</v>
      </c>
      <c r="C2089" s="4" t="s">
        <v>13</v>
      </c>
      <c r="D2089" s="4" t="s">
        <v>1546</v>
      </c>
    </row>
    <row r="2090" spans="1:4" ht="56.25">
      <c r="A2090" s="4" t="s">
        <v>5985</v>
      </c>
      <c r="B2090" s="5" t="s">
        <v>5986</v>
      </c>
      <c r="C2090" s="4" t="s">
        <v>13</v>
      </c>
      <c r="D2090" s="4" t="s">
        <v>5987</v>
      </c>
    </row>
    <row r="2091" spans="1:4" ht="56.25">
      <c r="A2091" s="4" t="s">
        <v>5988</v>
      </c>
      <c r="B2091" s="5" t="s">
        <v>5989</v>
      </c>
      <c r="C2091" s="4" t="s">
        <v>13</v>
      </c>
      <c r="D2091" s="4" t="s">
        <v>5990</v>
      </c>
    </row>
    <row r="2092" spans="1:4" ht="67.5">
      <c r="A2092" s="4" t="s">
        <v>5991</v>
      </c>
      <c r="B2092" s="5" t="s">
        <v>5992</v>
      </c>
      <c r="C2092" s="4" t="s">
        <v>13</v>
      </c>
      <c r="D2092" s="4" t="s">
        <v>5993</v>
      </c>
    </row>
    <row r="2093" spans="1:4" ht="67.5">
      <c r="A2093" s="4" t="s">
        <v>5994</v>
      </c>
      <c r="B2093" s="5" t="s">
        <v>5995</v>
      </c>
      <c r="C2093" s="4" t="s">
        <v>13</v>
      </c>
      <c r="D2093" s="4" t="s">
        <v>5996</v>
      </c>
    </row>
    <row r="2094" spans="1:4" ht="56.25">
      <c r="A2094" s="4" t="s">
        <v>5997</v>
      </c>
      <c r="B2094" s="5" t="s">
        <v>5998</v>
      </c>
      <c r="C2094" s="4" t="s">
        <v>13</v>
      </c>
      <c r="D2094" s="4" t="s">
        <v>5999</v>
      </c>
    </row>
    <row r="2095" spans="1:4" ht="56.25">
      <c r="A2095" s="4" t="s">
        <v>6000</v>
      </c>
      <c r="B2095" s="5" t="s">
        <v>6001</v>
      </c>
      <c r="C2095" s="4" t="s">
        <v>13</v>
      </c>
      <c r="D2095" s="4" t="s">
        <v>6002</v>
      </c>
    </row>
    <row r="2096" spans="1:4" ht="56.25">
      <c r="A2096" s="4" t="s">
        <v>6003</v>
      </c>
      <c r="B2096" s="5" t="s">
        <v>6004</v>
      </c>
      <c r="C2096" s="4" t="s">
        <v>13</v>
      </c>
      <c r="D2096" s="4" t="s">
        <v>6005</v>
      </c>
    </row>
    <row r="2097" spans="1:4" ht="56.25">
      <c r="A2097" s="4" t="s">
        <v>6006</v>
      </c>
      <c r="B2097" s="5" t="s">
        <v>6007</v>
      </c>
      <c r="C2097" s="4" t="s">
        <v>13</v>
      </c>
      <c r="D2097" s="4" t="s">
        <v>6008</v>
      </c>
    </row>
    <row r="2098" spans="1:4" ht="45">
      <c r="A2098" s="4" t="s">
        <v>6009</v>
      </c>
      <c r="B2098" s="5" t="s">
        <v>6010</v>
      </c>
      <c r="C2098" s="4" t="s">
        <v>13</v>
      </c>
      <c r="D2098" s="4" t="s">
        <v>4344</v>
      </c>
    </row>
    <row r="2099" spans="1:4" ht="78.75">
      <c r="A2099" s="4" t="s">
        <v>6011</v>
      </c>
      <c r="B2099" s="5" t="s">
        <v>6012</v>
      </c>
      <c r="C2099" s="4" t="s">
        <v>13</v>
      </c>
      <c r="D2099" s="4" t="s">
        <v>4185</v>
      </c>
    </row>
    <row r="2100" spans="1:4" ht="78.75">
      <c r="A2100" s="4" t="s">
        <v>6013</v>
      </c>
      <c r="B2100" s="5" t="s">
        <v>6014</v>
      </c>
      <c r="C2100" s="4" t="s">
        <v>13</v>
      </c>
      <c r="D2100" s="4" t="s">
        <v>40</v>
      </c>
    </row>
    <row r="2101" spans="1:4" ht="78.75">
      <c r="A2101" s="4" t="s">
        <v>6015</v>
      </c>
      <c r="B2101" s="5" t="s">
        <v>6016</v>
      </c>
      <c r="C2101" s="4" t="s">
        <v>13</v>
      </c>
      <c r="D2101" s="4" t="s">
        <v>6017</v>
      </c>
    </row>
    <row r="2102" spans="1:4" ht="78.75">
      <c r="A2102" s="4" t="s">
        <v>6018</v>
      </c>
      <c r="B2102" s="5" t="s">
        <v>6019</v>
      </c>
      <c r="C2102" s="4" t="s">
        <v>13</v>
      </c>
      <c r="D2102" s="4" t="s">
        <v>6020</v>
      </c>
    </row>
    <row r="2103" spans="1:4" ht="78.75">
      <c r="A2103" s="4" t="s">
        <v>6021</v>
      </c>
      <c r="B2103" s="5" t="s">
        <v>6022</v>
      </c>
      <c r="C2103" s="4" t="s">
        <v>13</v>
      </c>
      <c r="D2103" s="4" t="s">
        <v>6023</v>
      </c>
    </row>
    <row r="2104" spans="1:4" ht="78.75">
      <c r="A2104" s="4" t="s">
        <v>6024</v>
      </c>
      <c r="B2104" s="5" t="s">
        <v>6025</v>
      </c>
      <c r="C2104" s="4" t="s">
        <v>13</v>
      </c>
      <c r="D2104" s="4" t="s">
        <v>6026</v>
      </c>
    </row>
    <row r="2105" spans="1:4" ht="78.75">
      <c r="A2105" s="4" t="s">
        <v>6027</v>
      </c>
      <c r="B2105" s="5" t="s">
        <v>6028</v>
      </c>
      <c r="C2105" s="4" t="s">
        <v>13</v>
      </c>
      <c r="D2105" s="4" t="s">
        <v>6029</v>
      </c>
    </row>
    <row r="2106" spans="1:4" ht="78.75">
      <c r="A2106" s="4" t="s">
        <v>6030</v>
      </c>
      <c r="B2106" s="5" t="s">
        <v>6031</v>
      </c>
      <c r="C2106" s="4" t="s">
        <v>13</v>
      </c>
      <c r="D2106" s="4" t="s">
        <v>6032</v>
      </c>
    </row>
    <row r="2107" spans="1:4" ht="78.75">
      <c r="A2107" s="4" t="s">
        <v>6033</v>
      </c>
      <c r="B2107" s="5" t="s">
        <v>6034</v>
      </c>
      <c r="C2107" s="4" t="s">
        <v>13</v>
      </c>
      <c r="D2107" s="4" t="s">
        <v>6035</v>
      </c>
    </row>
    <row r="2108" spans="1:4" ht="78.75">
      <c r="A2108" s="4" t="s">
        <v>6036</v>
      </c>
      <c r="B2108" s="5" t="s">
        <v>6037</v>
      </c>
      <c r="C2108" s="4" t="s">
        <v>13</v>
      </c>
      <c r="D2108" s="4" t="s">
        <v>6038</v>
      </c>
    </row>
    <row r="2109" spans="1:4" ht="78.75">
      <c r="A2109" s="4" t="s">
        <v>6039</v>
      </c>
      <c r="B2109" s="5" t="s">
        <v>6040</v>
      </c>
      <c r="C2109" s="4" t="s">
        <v>13</v>
      </c>
      <c r="D2109" s="4" t="s">
        <v>6041</v>
      </c>
    </row>
    <row r="2110" spans="1:4" ht="78.75">
      <c r="A2110" s="4" t="s">
        <v>6042</v>
      </c>
      <c r="B2110" s="5" t="s">
        <v>6043</v>
      </c>
      <c r="C2110" s="4" t="s">
        <v>13</v>
      </c>
      <c r="D2110" s="4" t="s">
        <v>6044</v>
      </c>
    </row>
    <row r="2111" spans="1:4" ht="78.75">
      <c r="A2111" s="4" t="s">
        <v>6045</v>
      </c>
      <c r="B2111" s="5" t="s">
        <v>6046</v>
      </c>
      <c r="C2111" s="4" t="s">
        <v>13</v>
      </c>
      <c r="D2111" s="4" t="s">
        <v>6047</v>
      </c>
    </row>
    <row r="2112" spans="1:4" ht="101.25">
      <c r="A2112" s="4" t="s">
        <v>6048</v>
      </c>
      <c r="B2112" s="5" t="s">
        <v>6049</v>
      </c>
      <c r="C2112" s="4" t="s">
        <v>13</v>
      </c>
      <c r="D2112" s="4" t="s">
        <v>6050</v>
      </c>
    </row>
    <row r="2113" spans="1:4" ht="101.25">
      <c r="A2113" s="4" t="s">
        <v>6051</v>
      </c>
      <c r="B2113" s="5" t="s">
        <v>6052</v>
      </c>
      <c r="C2113" s="4" t="s">
        <v>13</v>
      </c>
      <c r="D2113" s="4" t="s">
        <v>6053</v>
      </c>
    </row>
    <row r="2114" spans="1:4" ht="101.25">
      <c r="A2114" s="4" t="s">
        <v>6054</v>
      </c>
      <c r="B2114" s="5" t="s">
        <v>6055</v>
      </c>
      <c r="C2114" s="4" t="s">
        <v>13</v>
      </c>
      <c r="D2114" s="4" t="s">
        <v>6056</v>
      </c>
    </row>
    <row r="2115" spans="1:4" ht="33.75">
      <c r="A2115" s="4" t="s">
        <v>6057</v>
      </c>
      <c r="B2115" s="5" t="s">
        <v>6058</v>
      </c>
      <c r="C2115" s="4" t="s">
        <v>13</v>
      </c>
      <c r="D2115" s="4" t="s">
        <v>6059</v>
      </c>
    </row>
    <row r="2116" spans="1:4" ht="33.75">
      <c r="A2116" s="4" t="s">
        <v>6060</v>
      </c>
      <c r="B2116" s="5" t="s">
        <v>6061</v>
      </c>
      <c r="C2116" s="4" t="s">
        <v>13</v>
      </c>
      <c r="D2116" s="4" t="s">
        <v>6062</v>
      </c>
    </row>
    <row r="2117" spans="1:4" ht="33.75">
      <c r="A2117" s="4" t="s">
        <v>6063</v>
      </c>
      <c r="B2117" s="5" t="s">
        <v>6064</v>
      </c>
      <c r="C2117" s="4" t="s">
        <v>13</v>
      </c>
      <c r="D2117" s="4" t="s">
        <v>6065</v>
      </c>
    </row>
    <row r="2118" spans="1:4" ht="33.75">
      <c r="A2118" s="4" t="s">
        <v>6066</v>
      </c>
      <c r="B2118" s="5" t="s">
        <v>6067</v>
      </c>
      <c r="C2118" s="4" t="s">
        <v>13</v>
      </c>
      <c r="D2118" s="4" t="s">
        <v>6068</v>
      </c>
    </row>
    <row r="2119" spans="1:4" ht="33.75">
      <c r="A2119" s="4" t="s">
        <v>6069</v>
      </c>
      <c r="B2119" s="5" t="s">
        <v>6070</v>
      </c>
      <c r="C2119" s="4" t="s">
        <v>13</v>
      </c>
      <c r="D2119" s="4" t="s">
        <v>6071</v>
      </c>
    </row>
    <row r="2120" spans="1:4" ht="33.75">
      <c r="A2120" s="4" t="s">
        <v>6072</v>
      </c>
      <c r="B2120" s="5" t="s">
        <v>6073</v>
      </c>
      <c r="C2120" s="4" t="s">
        <v>13</v>
      </c>
      <c r="D2120" s="4" t="s">
        <v>6074</v>
      </c>
    </row>
    <row r="2121" spans="1:4" ht="78.75">
      <c r="A2121" s="4" t="s">
        <v>6075</v>
      </c>
      <c r="B2121" s="5" t="s">
        <v>6076</v>
      </c>
      <c r="C2121" s="4" t="s">
        <v>13</v>
      </c>
      <c r="D2121" s="4" t="s">
        <v>6077</v>
      </c>
    </row>
    <row r="2122" spans="1:4" ht="78.75">
      <c r="A2122" s="4" t="s">
        <v>6078</v>
      </c>
      <c r="B2122" s="5" t="s">
        <v>6079</v>
      </c>
      <c r="C2122" s="4" t="s">
        <v>13</v>
      </c>
      <c r="D2122" s="4" t="s">
        <v>6080</v>
      </c>
    </row>
    <row r="2123" spans="1:4" ht="90">
      <c r="A2123" s="4" t="s">
        <v>6081</v>
      </c>
      <c r="B2123" s="5" t="s">
        <v>6082</v>
      </c>
      <c r="C2123" s="4" t="s">
        <v>13</v>
      </c>
      <c r="D2123" s="4" t="s">
        <v>6083</v>
      </c>
    </row>
    <row r="2124" spans="1:4" ht="90">
      <c r="A2124" s="4" t="s">
        <v>6084</v>
      </c>
      <c r="B2124" s="5" t="s">
        <v>6085</v>
      </c>
      <c r="C2124" s="4" t="s">
        <v>13</v>
      </c>
      <c r="D2124" s="4" t="s">
        <v>6086</v>
      </c>
    </row>
    <row r="2125" spans="1:4" ht="90">
      <c r="A2125" s="4" t="s">
        <v>6087</v>
      </c>
      <c r="B2125" s="5" t="s">
        <v>6088</v>
      </c>
      <c r="C2125" s="4" t="s">
        <v>13</v>
      </c>
      <c r="D2125" s="4" t="s">
        <v>6089</v>
      </c>
    </row>
    <row r="2126" spans="1:4" ht="78.75">
      <c r="A2126" s="4" t="s">
        <v>6090</v>
      </c>
      <c r="B2126" s="5" t="s">
        <v>6091</v>
      </c>
      <c r="C2126" s="4" t="s">
        <v>13</v>
      </c>
      <c r="D2126" s="4" t="s">
        <v>6092</v>
      </c>
    </row>
    <row r="2127" spans="1:4" ht="67.5">
      <c r="A2127" s="4" t="s">
        <v>6093</v>
      </c>
      <c r="B2127" s="5" t="s">
        <v>6094</v>
      </c>
      <c r="C2127" s="4" t="s">
        <v>13</v>
      </c>
      <c r="D2127" s="4" t="s">
        <v>6095</v>
      </c>
    </row>
    <row r="2128" spans="1:4" ht="67.5">
      <c r="A2128" s="4" t="s">
        <v>6096</v>
      </c>
      <c r="B2128" s="5" t="s">
        <v>6097</v>
      </c>
      <c r="C2128" s="4" t="s">
        <v>13</v>
      </c>
      <c r="D2128" s="4" t="s">
        <v>6098</v>
      </c>
    </row>
    <row r="2129" spans="1:4" ht="67.5">
      <c r="A2129" s="4" t="s">
        <v>6099</v>
      </c>
      <c r="B2129" s="5" t="s">
        <v>6100</v>
      </c>
      <c r="C2129" s="4" t="s">
        <v>13</v>
      </c>
      <c r="D2129" s="4" t="s">
        <v>6101</v>
      </c>
    </row>
    <row r="2130" spans="1:4" ht="67.5">
      <c r="A2130" s="4" t="s">
        <v>6102</v>
      </c>
      <c r="B2130" s="5" t="s">
        <v>6103</v>
      </c>
      <c r="C2130" s="4" t="s">
        <v>13</v>
      </c>
      <c r="D2130" s="4" t="s">
        <v>6104</v>
      </c>
    </row>
    <row r="2131" spans="1:4" ht="67.5">
      <c r="A2131" s="4" t="s">
        <v>6105</v>
      </c>
      <c r="B2131" s="5" t="s">
        <v>6106</v>
      </c>
      <c r="C2131" s="4" t="s">
        <v>13</v>
      </c>
      <c r="D2131" s="4" t="s">
        <v>6107</v>
      </c>
    </row>
    <row r="2132" spans="1:4" ht="67.5">
      <c r="A2132" s="4" t="s">
        <v>6108</v>
      </c>
      <c r="B2132" s="5" t="s">
        <v>6109</v>
      </c>
      <c r="C2132" s="4" t="s">
        <v>13</v>
      </c>
      <c r="D2132" s="4" t="s">
        <v>6110</v>
      </c>
    </row>
    <row r="2133" spans="1:4" ht="67.5">
      <c r="A2133" s="4" t="s">
        <v>6111</v>
      </c>
      <c r="B2133" s="5" t="s">
        <v>6112</v>
      </c>
      <c r="C2133" s="4" t="s">
        <v>13</v>
      </c>
      <c r="D2133" s="4" t="s">
        <v>6113</v>
      </c>
    </row>
    <row r="2134" spans="1:4" ht="67.5">
      <c r="A2134" s="4" t="s">
        <v>6114</v>
      </c>
      <c r="B2134" s="5" t="s">
        <v>6115</v>
      </c>
      <c r="C2134" s="4" t="s">
        <v>13</v>
      </c>
      <c r="D2134" s="4" t="s">
        <v>6116</v>
      </c>
    </row>
    <row r="2135" spans="1:4" ht="67.5">
      <c r="A2135" s="4" t="s">
        <v>6117</v>
      </c>
      <c r="B2135" s="5" t="s">
        <v>6118</v>
      </c>
      <c r="C2135" s="4" t="s">
        <v>13</v>
      </c>
      <c r="D2135" s="4" t="s">
        <v>6119</v>
      </c>
    </row>
    <row r="2136" spans="1:4" ht="67.5">
      <c r="A2136" s="4" t="s">
        <v>6120</v>
      </c>
      <c r="B2136" s="5" t="s">
        <v>6121</v>
      </c>
      <c r="C2136" s="4" t="s">
        <v>13</v>
      </c>
      <c r="D2136" s="4" t="s">
        <v>6122</v>
      </c>
    </row>
    <row r="2137" spans="1:4" ht="67.5">
      <c r="A2137" s="4" t="s">
        <v>6123</v>
      </c>
      <c r="B2137" s="5" t="s">
        <v>6124</v>
      </c>
      <c r="C2137" s="4" t="s">
        <v>13</v>
      </c>
      <c r="D2137" s="4" t="s">
        <v>6125</v>
      </c>
    </row>
    <row r="2138" spans="1:4" ht="67.5">
      <c r="A2138" s="4" t="s">
        <v>6126</v>
      </c>
      <c r="B2138" s="5" t="s">
        <v>6127</v>
      </c>
      <c r="C2138" s="4" t="s">
        <v>13</v>
      </c>
      <c r="D2138" s="4" t="s">
        <v>6128</v>
      </c>
    </row>
    <row r="2139" spans="1:4" ht="33.75">
      <c r="A2139" s="4" t="s">
        <v>6129</v>
      </c>
      <c r="B2139" s="5" t="s">
        <v>6130</v>
      </c>
      <c r="C2139" s="4" t="s">
        <v>13</v>
      </c>
      <c r="D2139" s="4" t="s">
        <v>6131</v>
      </c>
    </row>
    <row r="2140" spans="1:4" ht="33.75">
      <c r="A2140" s="4" t="s">
        <v>6132</v>
      </c>
      <c r="B2140" s="5" t="s">
        <v>6133</v>
      </c>
      <c r="C2140" s="4" t="s">
        <v>13</v>
      </c>
      <c r="D2140" s="4" t="s">
        <v>6134</v>
      </c>
    </row>
    <row r="2141" spans="1:4" ht="33.75">
      <c r="A2141" s="4" t="s">
        <v>6135</v>
      </c>
      <c r="B2141" s="5" t="s">
        <v>6136</v>
      </c>
      <c r="C2141" s="4" t="s">
        <v>13</v>
      </c>
      <c r="D2141" s="4" t="s">
        <v>6137</v>
      </c>
    </row>
    <row r="2142" spans="1:4" ht="45">
      <c r="A2142" s="4" t="s">
        <v>6138</v>
      </c>
      <c r="B2142" s="5" t="s">
        <v>6139</v>
      </c>
      <c r="C2142" s="4" t="s">
        <v>13</v>
      </c>
      <c r="D2142" s="4" t="s">
        <v>6140</v>
      </c>
    </row>
    <row r="2143" spans="1:4" ht="22.5">
      <c r="A2143" s="4" t="s">
        <v>6141</v>
      </c>
      <c r="B2143" s="5" t="s">
        <v>6142</v>
      </c>
      <c r="C2143" s="4" t="s">
        <v>13</v>
      </c>
      <c r="D2143" s="4" t="s">
        <v>4075</v>
      </c>
    </row>
    <row r="2144" spans="1:4" ht="22.5">
      <c r="A2144" s="4" t="s">
        <v>6143</v>
      </c>
      <c r="B2144" s="5" t="s">
        <v>6144</v>
      </c>
      <c r="C2144" s="4" t="s">
        <v>13</v>
      </c>
      <c r="D2144" s="4" t="s">
        <v>6145</v>
      </c>
    </row>
    <row r="2145" spans="1:4" ht="33.75">
      <c r="A2145" s="4" t="s">
        <v>6146</v>
      </c>
      <c r="B2145" s="5" t="s">
        <v>6147</v>
      </c>
      <c r="C2145" s="4" t="s">
        <v>13</v>
      </c>
      <c r="D2145" s="4" t="s">
        <v>1622</v>
      </c>
    </row>
    <row r="2146" spans="1:4" ht="45">
      <c r="A2146" s="4" t="s">
        <v>6148</v>
      </c>
      <c r="B2146" s="5" t="s">
        <v>6149</v>
      </c>
      <c r="C2146" s="4" t="s">
        <v>13</v>
      </c>
      <c r="D2146" s="4" t="s">
        <v>6150</v>
      </c>
    </row>
    <row r="2147" spans="1:4" ht="33.75">
      <c r="A2147" s="4" t="s">
        <v>6151</v>
      </c>
      <c r="B2147" s="5" t="s">
        <v>6152</v>
      </c>
      <c r="C2147" s="4" t="s">
        <v>13</v>
      </c>
      <c r="D2147" s="4" t="s">
        <v>6153</v>
      </c>
    </row>
    <row r="2148" spans="1:4" ht="33.75">
      <c r="A2148" s="4" t="s">
        <v>6154</v>
      </c>
      <c r="B2148" s="5" t="s">
        <v>6155</v>
      </c>
      <c r="C2148" s="4" t="s">
        <v>13</v>
      </c>
      <c r="D2148" s="4" t="s">
        <v>3535</v>
      </c>
    </row>
    <row r="2149" spans="1:4" ht="45">
      <c r="A2149" s="4" t="s">
        <v>6156</v>
      </c>
      <c r="B2149" s="5" t="s">
        <v>6157</v>
      </c>
      <c r="C2149" s="4" t="s">
        <v>13</v>
      </c>
      <c r="D2149" s="4" t="s">
        <v>6158</v>
      </c>
    </row>
    <row r="2150" spans="1:4" ht="33.75">
      <c r="A2150" s="4" t="s">
        <v>6159</v>
      </c>
      <c r="B2150" s="5" t="s">
        <v>6160</v>
      </c>
      <c r="C2150" s="4" t="s">
        <v>13</v>
      </c>
      <c r="D2150" s="4" t="s">
        <v>6161</v>
      </c>
    </row>
    <row r="2151" spans="1:4" ht="45">
      <c r="A2151" s="4" t="s">
        <v>6162</v>
      </c>
      <c r="B2151" s="5" t="s">
        <v>6163</v>
      </c>
      <c r="C2151" s="4" t="s">
        <v>1</v>
      </c>
      <c r="D2151" s="4" t="s">
        <v>6164</v>
      </c>
    </row>
    <row r="2152" spans="1:4" ht="45">
      <c r="A2152" s="4" t="s">
        <v>6165</v>
      </c>
      <c r="B2152" s="5" t="s">
        <v>6166</v>
      </c>
      <c r="C2152" s="4" t="s">
        <v>1</v>
      </c>
      <c r="D2152" s="4" t="s">
        <v>6167</v>
      </c>
    </row>
    <row r="2153" spans="1:4" ht="56.25">
      <c r="A2153" s="4" t="s">
        <v>6168</v>
      </c>
      <c r="B2153" s="5" t="s">
        <v>6169</v>
      </c>
      <c r="C2153" s="4" t="s">
        <v>1</v>
      </c>
      <c r="D2153" s="4" t="s">
        <v>6170</v>
      </c>
    </row>
    <row r="2154" spans="1:4" ht="45">
      <c r="A2154" s="4" t="s">
        <v>6171</v>
      </c>
      <c r="B2154" s="5" t="s">
        <v>6172</v>
      </c>
      <c r="C2154" s="4" t="s">
        <v>1</v>
      </c>
      <c r="D2154" s="4" t="s">
        <v>5090</v>
      </c>
    </row>
    <row r="2155" spans="1:4" ht="45">
      <c r="A2155" s="4" t="s">
        <v>6173</v>
      </c>
      <c r="B2155" s="5" t="s">
        <v>6174</v>
      </c>
      <c r="C2155" s="4" t="s">
        <v>1</v>
      </c>
      <c r="D2155" s="4" t="s">
        <v>1040</v>
      </c>
    </row>
    <row r="2156" spans="1:4" ht="45">
      <c r="A2156" s="4" t="s">
        <v>6175</v>
      </c>
      <c r="B2156" s="5" t="s">
        <v>6176</v>
      </c>
      <c r="C2156" s="4" t="s">
        <v>13</v>
      </c>
      <c r="D2156" s="4" t="s">
        <v>1088</v>
      </c>
    </row>
    <row r="2157" spans="1:4" ht="45">
      <c r="A2157" s="4" t="s">
        <v>6177</v>
      </c>
      <c r="B2157" s="5" t="s">
        <v>6178</v>
      </c>
      <c r="C2157" s="4" t="s">
        <v>13</v>
      </c>
      <c r="D2157" s="4" t="s">
        <v>3384</v>
      </c>
    </row>
    <row r="2158" spans="1:4" ht="33.75">
      <c r="A2158" s="4" t="s">
        <v>6179</v>
      </c>
      <c r="B2158" s="5" t="s">
        <v>6180</v>
      </c>
      <c r="C2158" s="4" t="s">
        <v>13</v>
      </c>
      <c r="D2158" s="4" t="s">
        <v>6181</v>
      </c>
    </row>
    <row r="2159" spans="1:4" ht="45">
      <c r="A2159" s="4" t="s">
        <v>6182</v>
      </c>
      <c r="B2159" s="5" t="s">
        <v>6183</v>
      </c>
      <c r="C2159" s="4" t="s">
        <v>13</v>
      </c>
      <c r="D2159" s="4" t="s">
        <v>138</v>
      </c>
    </row>
    <row r="2160" spans="1:4" ht="33.75">
      <c r="A2160" s="4" t="s">
        <v>6184</v>
      </c>
      <c r="B2160" s="5" t="s">
        <v>6185</v>
      </c>
      <c r="C2160" s="4" t="s">
        <v>13</v>
      </c>
      <c r="D2160" s="4" t="s">
        <v>1376</v>
      </c>
    </row>
    <row r="2161" spans="1:4" ht="33.75">
      <c r="A2161" s="4" t="s">
        <v>6186</v>
      </c>
      <c r="B2161" s="5" t="s">
        <v>6187</v>
      </c>
      <c r="C2161" s="4" t="s">
        <v>13</v>
      </c>
      <c r="D2161" s="4" t="s">
        <v>17</v>
      </c>
    </row>
    <row r="2162" spans="1:4" ht="45">
      <c r="A2162" s="4" t="s">
        <v>6188</v>
      </c>
      <c r="B2162" s="5" t="s">
        <v>6189</v>
      </c>
      <c r="C2162" s="4" t="s">
        <v>13</v>
      </c>
      <c r="D2162" s="4" t="s">
        <v>2951</v>
      </c>
    </row>
    <row r="2163" spans="1:4" ht="45">
      <c r="A2163" s="4" t="s">
        <v>6190</v>
      </c>
      <c r="B2163" s="5" t="s">
        <v>6191</v>
      </c>
      <c r="C2163" s="4" t="s">
        <v>13</v>
      </c>
      <c r="D2163" s="4" t="s">
        <v>6192</v>
      </c>
    </row>
    <row r="2164" spans="1:4" ht="33.75">
      <c r="A2164" s="4" t="s">
        <v>6193</v>
      </c>
      <c r="B2164" s="5" t="s">
        <v>6194</v>
      </c>
      <c r="C2164" s="4" t="s">
        <v>13</v>
      </c>
      <c r="D2164" s="4" t="s">
        <v>6195</v>
      </c>
    </row>
    <row r="2165" spans="1:4" ht="56.25">
      <c r="A2165" s="4" t="s">
        <v>6196</v>
      </c>
      <c r="B2165" s="5" t="s">
        <v>6197</v>
      </c>
      <c r="C2165" s="4" t="s">
        <v>1</v>
      </c>
      <c r="D2165" s="4" t="s">
        <v>6198</v>
      </c>
    </row>
    <row r="2166" spans="1:4" ht="67.5">
      <c r="A2166" s="4" t="s">
        <v>6199</v>
      </c>
      <c r="B2166" s="5" t="s">
        <v>6200</v>
      </c>
      <c r="C2166" s="4" t="s">
        <v>1</v>
      </c>
      <c r="D2166" s="4" t="s">
        <v>908</v>
      </c>
    </row>
    <row r="2167" spans="1:4" ht="56.25">
      <c r="A2167" s="4" t="s">
        <v>6201</v>
      </c>
      <c r="B2167" s="5" t="s">
        <v>6202</v>
      </c>
      <c r="C2167" s="4" t="s">
        <v>1</v>
      </c>
      <c r="D2167" s="4" t="s">
        <v>1097</v>
      </c>
    </row>
    <row r="2168" spans="1:4" ht="67.5">
      <c r="A2168" s="4" t="s">
        <v>6203</v>
      </c>
      <c r="B2168" s="5" t="s">
        <v>6204</v>
      </c>
      <c r="C2168" s="4" t="s">
        <v>1</v>
      </c>
      <c r="D2168" s="4" t="s">
        <v>1041</v>
      </c>
    </row>
    <row r="2169" spans="1:4" ht="56.25">
      <c r="A2169" s="4" t="s">
        <v>6205</v>
      </c>
      <c r="B2169" s="5" t="s">
        <v>6206</v>
      </c>
      <c r="C2169" s="4" t="s">
        <v>1</v>
      </c>
      <c r="D2169" s="4" t="s">
        <v>6207</v>
      </c>
    </row>
    <row r="2170" spans="1:4" ht="56.25">
      <c r="A2170" s="4" t="s">
        <v>6209</v>
      </c>
      <c r="B2170" s="5" t="s">
        <v>6210</v>
      </c>
      <c r="C2170" s="4" t="s">
        <v>13</v>
      </c>
      <c r="D2170" s="4" t="s">
        <v>6211</v>
      </c>
    </row>
    <row r="2171" spans="1:4" ht="56.25">
      <c r="A2171" s="4" t="s">
        <v>6212</v>
      </c>
      <c r="B2171" s="5" t="s">
        <v>6213</v>
      </c>
      <c r="C2171" s="4" t="s">
        <v>13</v>
      </c>
      <c r="D2171" s="4" t="s">
        <v>6214</v>
      </c>
    </row>
    <row r="2172" spans="1:4" ht="45">
      <c r="A2172" s="4" t="s">
        <v>6215</v>
      </c>
      <c r="B2172" s="5" t="s">
        <v>6216</v>
      </c>
      <c r="C2172" s="4" t="s">
        <v>13</v>
      </c>
      <c r="D2172" s="4" t="s">
        <v>6217</v>
      </c>
    </row>
    <row r="2173" spans="1:4" ht="33.75">
      <c r="A2173" s="4" t="s">
        <v>6218</v>
      </c>
      <c r="B2173" s="5" t="s">
        <v>6219</v>
      </c>
      <c r="C2173" s="4" t="s">
        <v>13</v>
      </c>
      <c r="D2173" s="4" t="s">
        <v>96</v>
      </c>
    </row>
    <row r="2174" spans="1:4" ht="33.75">
      <c r="A2174" s="4" t="s">
        <v>6220</v>
      </c>
      <c r="B2174" s="5" t="s">
        <v>6221</v>
      </c>
      <c r="C2174" s="4" t="s">
        <v>13</v>
      </c>
      <c r="D2174" s="4" t="s">
        <v>1442</v>
      </c>
    </row>
    <row r="2175" spans="1:4" ht="57" thickBot="1">
      <c r="A2175" s="4" t="s">
        <v>6222</v>
      </c>
      <c r="B2175" s="5" t="s">
        <v>6223</v>
      </c>
      <c r="C2175" s="4" t="s">
        <v>1</v>
      </c>
      <c r="D2175" s="4" t="s">
        <v>3521</v>
      </c>
    </row>
    <row r="2176" spans="1:4" ht="13.5" thickBot="1">
      <c r="A2176" s="12"/>
      <c r="B2176" s="13" t="s">
        <v>8541</v>
      </c>
      <c r="C2176" s="14"/>
      <c r="D2176" s="15"/>
    </row>
    <row r="2177" spans="1:4" ht="34.5" thickBot="1">
      <c r="A2177" s="4" t="s">
        <v>6227</v>
      </c>
      <c r="B2177" s="5" t="s">
        <v>6228</v>
      </c>
      <c r="C2177" s="4" t="s">
        <v>294</v>
      </c>
      <c r="D2177" s="4" t="s">
        <v>6229</v>
      </c>
    </row>
    <row r="2178" spans="1:4" ht="13.5" thickBot="1">
      <c r="A2178" s="12"/>
      <c r="B2178" s="13" t="s">
        <v>8540</v>
      </c>
      <c r="C2178" s="14"/>
      <c r="D2178" s="15"/>
    </row>
    <row r="2179" spans="1:4" ht="22.5">
      <c r="A2179" s="10" t="s">
        <v>6235</v>
      </c>
      <c r="B2179" s="11" t="s">
        <v>6236</v>
      </c>
      <c r="C2179" s="10" t="s">
        <v>294</v>
      </c>
      <c r="D2179" s="10" t="s">
        <v>6237</v>
      </c>
    </row>
    <row r="2180" spans="1:4" ht="23.25" thickBot="1">
      <c r="A2180" s="4" t="s">
        <v>6238</v>
      </c>
      <c r="B2180" s="5" t="s">
        <v>6239</v>
      </c>
      <c r="C2180" s="4" t="s">
        <v>294</v>
      </c>
      <c r="D2180" s="4" t="s">
        <v>6240</v>
      </c>
    </row>
    <row r="2181" spans="1:4" ht="23.25" thickBot="1">
      <c r="A2181" s="12"/>
      <c r="B2181" s="13" t="s">
        <v>8539</v>
      </c>
      <c r="C2181" s="14"/>
      <c r="D2181" s="15"/>
    </row>
    <row r="2182" spans="1:4" ht="33.75">
      <c r="A2182" s="10" t="s">
        <v>6241</v>
      </c>
      <c r="B2182" s="11" t="s">
        <v>6242</v>
      </c>
      <c r="C2182" s="10" t="s">
        <v>6243</v>
      </c>
      <c r="D2182" s="10" t="s">
        <v>163</v>
      </c>
    </row>
    <row r="2183" spans="1:4" ht="45">
      <c r="A2183" s="4" t="s">
        <v>6244</v>
      </c>
      <c r="B2183" s="5" t="s">
        <v>6245</v>
      </c>
      <c r="C2183" s="4" t="s">
        <v>6243</v>
      </c>
      <c r="D2183" s="4" t="s">
        <v>131</v>
      </c>
    </row>
    <row r="2184" spans="1:4" ht="33.75">
      <c r="A2184" s="4" t="s">
        <v>6246</v>
      </c>
      <c r="B2184" s="5" t="s">
        <v>6247</v>
      </c>
      <c r="C2184" s="4" t="s">
        <v>6243</v>
      </c>
      <c r="D2184" s="4" t="s">
        <v>227</v>
      </c>
    </row>
    <row r="2185" spans="1:4" ht="33.75">
      <c r="A2185" s="4" t="s">
        <v>6248</v>
      </c>
      <c r="B2185" s="5" t="s">
        <v>6249</v>
      </c>
      <c r="C2185" s="4" t="s">
        <v>6243</v>
      </c>
      <c r="D2185" s="4" t="s">
        <v>6250</v>
      </c>
    </row>
    <row r="2186" spans="1:4" ht="45">
      <c r="A2186" s="4" t="s">
        <v>6251</v>
      </c>
      <c r="B2186" s="5" t="s">
        <v>6252</v>
      </c>
      <c r="C2186" s="4" t="s">
        <v>6243</v>
      </c>
      <c r="D2186" s="4" t="s">
        <v>163</v>
      </c>
    </row>
    <row r="2187" spans="1:4" ht="33.75">
      <c r="A2187" s="4" t="s">
        <v>6253</v>
      </c>
      <c r="B2187" s="5" t="s">
        <v>6254</v>
      </c>
      <c r="C2187" s="4" t="s">
        <v>6243</v>
      </c>
      <c r="D2187" s="4" t="s">
        <v>174</v>
      </c>
    </row>
    <row r="2188" spans="1:4" ht="45">
      <c r="A2188" s="4" t="s">
        <v>6255</v>
      </c>
      <c r="B2188" s="5" t="s">
        <v>6256</v>
      </c>
      <c r="C2188" s="4" t="s">
        <v>6257</v>
      </c>
      <c r="D2188" s="4" t="s">
        <v>183</v>
      </c>
    </row>
    <row r="2189" spans="1:4" ht="45">
      <c r="A2189" s="4" t="s">
        <v>6258</v>
      </c>
      <c r="B2189" s="5" t="s">
        <v>6259</v>
      </c>
      <c r="C2189" s="4" t="s">
        <v>6257</v>
      </c>
      <c r="D2189" s="4" t="s">
        <v>1095</v>
      </c>
    </row>
    <row r="2190" spans="1:4" ht="33.75">
      <c r="A2190" s="4" t="s">
        <v>6260</v>
      </c>
      <c r="B2190" s="5" t="s">
        <v>6261</v>
      </c>
      <c r="C2190" s="4" t="s">
        <v>6257</v>
      </c>
      <c r="D2190" s="4" t="s">
        <v>6262</v>
      </c>
    </row>
    <row r="2191" spans="1:4" ht="33.75">
      <c r="A2191" s="4" t="s">
        <v>6263</v>
      </c>
      <c r="B2191" s="5" t="s">
        <v>6264</v>
      </c>
      <c r="C2191" s="4" t="s">
        <v>6257</v>
      </c>
      <c r="D2191" s="4" t="s">
        <v>6265</v>
      </c>
    </row>
    <row r="2192" spans="1:4" ht="33.75">
      <c r="A2192" s="4" t="s">
        <v>6266</v>
      </c>
      <c r="B2192" s="5" t="s">
        <v>6267</v>
      </c>
      <c r="C2192" s="4" t="s">
        <v>6257</v>
      </c>
      <c r="D2192" s="4" t="s">
        <v>212</v>
      </c>
    </row>
    <row r="2193" spans="1:4" ht="45">
      <c r="A2193" s="4" t="s">
        <v>6268</v>
      </c>
      <c r="B2193" s="5" t="s">
        <v>6269</v>
      </c>
      <c r="C2193" s="4" t="s">
        <v>6257</v>
      </c>
      <c r="D2193" s="4" t="s">
        <v>6270</v>
      </c>
    </row>
    <row r="2194" spans="1:4" ht="45">
      <c r="A2194" s="4" t="s">
        <v>6271</v>
      </c>
      <c r="B2194" s="5" t="s">
        <v>6272</v>
      </c>
      <c r="C2194" s="4" t="s">
        <v>6257</v>
      </c>
      <c r="D2194" s="4" t="s">
        <v>6273</v>
      </c>
    </row>
    <row r="2195" spans="1:4" ht="33.75">
      <c r="A2195" s="4" t="s">
        <v>6274</v>
      </c>
      <c r="B2195" s="5" t="s">
        <v>6242</v>
      </c>
      <c r="C2195" s="4" t="s">
        <v>6275</v>
      </c>
      <c r="D2195" s="4" t="s">
        <v>6276</v>
      </c>
    </row>
    <row r="2196" spans="1:4" ht="45">
      <c r="A2196" s="4" t="s">
        <v>6277</v>
      </c>
      <c r="B2196" s="5" t="s">
        <v>6245</v>
      </c>
      <c r="C2196" s="4" t="s">
        <v>6275</v>
      </c>
      <c r="D2196" s="4" t="s">
        <v>242</v>
      </c>
    </row>
    <row r="2197" spans="1:4" ht="33.75">
      <c r="A2197" s="4" t="s">
        <v>6278</v>
      </c>
      <c r="B2197" s="5" t="s">
        <v>6247</v>
      </c>
      <c r="C2197" s="4" t="s">
        <v>6275</v>
      </c>
      <c r="D2197" s="4" t="s">
        <v>163</v>
      </c>
    </row>
    <row r="2198" spans="1:4" ht="33.75">
      <c r="A2198" s="4" t="s">
        <v>6279</v>
      </c>
      <c r="B2198" s="5" t="s">
        <v>6249</v>
      </c>
      <c r="C2198" s="4" t="s">
        <v>6275</v>
      </c>
      <c r="D2198" s="4" t="s">
        <v>6280</v>
      </c>
    </row>
    <row r="2199" spans="1:4" ht="45">
      <c r="A2199" s="4" t="s">
        <v>6281</v>
      </c>
      <c r="B2199" s="5" t="s">
        <v>6252</v>
      </c>
      <c r="C2199" s="4" t="s">
        <v>6275</v>
      </c>
      <c r="D2199" s="4" t="s">
        <v>6282</v>
      </c>
    </row>
    <row r="2200" spans="1:4" ht="33.75">
      <c r="A2200" s="4" t="s">
        <v>6283</v>
      </c>
      <c r="B2200" s="5" t="s">
        <v>6254</v>
      </c>
      <c r="C2200" s="4" t="s">
        <v>6275</v>
      </c>
      <c r="D2200" s="4" t="s">
        <v>6250</v>
      </c>
    </row>
    <row r="2201" spans="1:4" ht="45">
      <c r="A2201" s="4" t="s">
        <v>6284</v>
      </c>
      <c r="B2201" s="5" t="s">
        <v>6256</v>
      </c>
      <c r="C2201" s="4" t="s">
        <v>294</v>
      </c>
      <c r="D2201" s="4" t="s">
        <v>145</v>
      </c>
    </row>
    <row r="2202" spans="1:4" ht="56.25">
      <c r="A2202" s="4" t="s">
        <v>6285</v>
      </c>
      <c r="B2202" s="5" t="s">
        <v>6286</v>
      </c>
      <c r="C2202" s="4" t="s">
        <v>294</v>
      </c>
      <c r="D2202" s="4" t="s">
        <v>19</v>
      </c>
    </row>
    <row r="2203" spans="1:4" ht="45">
      <c r="A2203" s="4" t="s">
        <v>6287</v>
      </c>
      <c r="B2203" s="5" t="s">
        <v>6288</v>
      </c>
      <c r="C2203" s="4" t="s">
        <v>294</v>
      </c>
      <c r="D2203" s="4" t="s">
        <v>6289</v>
      </c>
    </row>
    <row r="2204" spans="1:4" ht="45">
      <c r="A2204" s="4" t="s">
        <v>6290</v>
      </c>
      <c r="B2204" s="5" t="s">
        <v>6291</v>
      </c>
      <c r="C2204" s="4" t="s">
        <v>294</v>
      </c>
      <c r="D2204" s="4" t="s">
        <v>6292</v>
      </c>
    </row>
    <row r="2205" spans="1:4" ht="45">
      <c r="A2205" s="4" t="s">
        <v>6293</v>
      </c>
      <c r="B2205" s="5" t="s">
        <v>6294</v>
      </c>
      <c r="C2205" s="4" t="s">
        <v>294</v>
      </c>
      <c r="D2205" s="4" t="s">
        <v>207</v>
      </c>
    </row>
    <row r="2206" spans="1:4" ht="45">
      <c r="A2206" s="4" t="s">
        <v>6295</v>
      </c>
      <c r="B2206" s="5" t="s">
        <v>6296</v>
      </c>
      <c r="C2206" s="4" t="s">
        <v>294</v>
      </c>
      <c r="D2206" s="4" t="s">
        <v>3334</v>
      </c>
    </row>
    <row r="2207" spans="1:4" ht="45">
      <c r="A2207" s="4" t="s">
        <v>6297</v>
      </c>
      <c r="B2207" s="5" t="s">
        <v>6298</v>
      </c>
      <c r="C2207" s="4" t="s">
        <v>294</v>
      </c>
      <c r="D2207" s="4" t="s">
        <v>1695</v>
      </c>
    </row>
    <row r="2208" spans="1:4" ht="22.5">
      <c r="A2208" s="4" t="s">
        <v>6299</v>
      </c>
      <c r="B2208" s="5" t="s">
        <v>6300</v>
      </c>
      <c r="C2208" s="4" t="s">
        <v>294</v>
      </c>
      <c r="D2208" s="4" t="s">
        <v>12</v>
      </c>
    </row>
    <row r="2209" spans="1:4" ht="33.75">
      <c r="A2209" s="4" t="s">
        <v>6301</v>
      </c>
      <c r="B2209" s="5" t="s">
        <v>6302</v>
      </c>
      <c r="C2209" s="4" t="s">
        <v>294</v>
      </c>
      <c r="D2209" s="4" t="s">
        <v>217</v>
      </c>
    </row>
    <row r="2210" spans="1:4" ht="45.75" thickBot="1">
      <c r="A2210" s="4" t="s">
        <v>6303</v>
      </c>
      <c r="B2210" s="5" t="s">
        <v>6304</v>
      </c>
      <c r="C2210" s="4" t="s">
        <v>294</v>
      </c>
      <c r="D2210" s="4" t="s">
        <v>262</v>
      </c>
    </row>
    <row r="2211" spans="1:4" ht="13.5" thickBot="1">
      <c r="A2211" s="12"/>
      <c r="B2211" s="13" t="s">
        <v>8538</v>
      </c>
      <c r="C2211" s="14"/>
      <c r="D2211" s="15"/>
    </row>
    <row r="2212" spans="1:4" ht="45.75" thickBot="1">
      <c r="A2212" s="8" t="s">
        <v>6307</v>
      </c>
      <c r="B2212" s="9" t="s">
        <v>6308</v>
      </c>
      <c r="C2212" s="8" t="s">
        <v>47</v>
      </c>
      <c r="D2212" s="8" t="s">
        <v>6309</v>
      </c>
    </row>
    <row r="2213" spans="1:4" ht="13.5" thickBot="1">
      <c r="A2213" s="12"/>
      <c r="B2213" s="13" t="s">
        <v>8537</v>
      </c>
      <c r="C2213" s="14"/>
      <c r="D2213" s="15"/>
    </row>
    <row r="2214" spans="1:4" ht="68.25" thickBot="1">
      <c r="A2214" s="10" t="s">
        <v>6310</v>
      </c>
      <c r="B2214" s="11" t="s">
        <v>6311</v>
      </c>
      <c r="C2214" s="10" t="s">
        <v>294</v>
      </c>
      <c r="D2214" s="10" t="s">
        <v>6312</v>
      </c>
    </row>
    <row r="2215" spans="1:4" ht="13.5" thickBot="1">
      <c r="A2215" s="12"/>
      <c r="B2215" s="13" t="s">
        <v>8536</v>
      </c>
      <c r="C2215" s="14"/>
      <c r="D2215" s="15"/>
    </row>
    <row r="2216" spans="1:4" ht="56.25">
      <c r="A2216" s="10" t="s">
        <v>6314</v>
      </c>
      <c r="B2216" s="11" t="s">
        <v>6315</v>
      </c>
      <c r="C2216" s="10" t="s">
        <v>47</v>
      </c>
      <c r="D2216" s="10" t="s">
        <v>6316</v>
      </c>
    </row>
    <row r="2217" spans="1:4" ht="56.25">
      <c r="A2217" s="4" t="s">
        <v>6317</v>
      </c>
      <c r="B2217" s="5" t="s">
        <v>6318</v>
      </c>
      <c r="C2217" s="4" t="s">
        <v>47</v>
      </c>
      <c r="D2217" s="4" t="s">
        <v>6319</v>
      </c>
    </row>
    <row r="2218" spans="1:4" ht="57" thickBot="1">
      <c r="A2218" s="8" t="s">
        <v>6320</v>
      </c>
      <c r="B2218" s="9" t="s">
        <v>6321</v>
      </c>
      <c r="C2218" s="8" t="s">
        <v>47</v>
      </c>
      <c r="D2218" s="8" t="s">
        <v>6322</v>
      </c>
    </row>
    <row r="2219" spans="1:4" ht="34.5" thickBot="1">
      <c r="A2219" s="12"/>
      <c r="B2219" s="13" t="s">
        <v>8676</v>
      </c>
      <c r="C2219" s="14"/>
      <c r="D2219" s="15"/>
    </row>
    <row r="2220" spans="1:4" ht="90">
      <c r="A2220" s="4">
        <v>87455</v>
      </c>
      <c r="B2220" s="5" t="s">
        <v>8677</v>
      </c>
      <c r="C2220" s="4" t="s">
        <v>47</v>
      </c>
      <c r="D2220" s="4">
        <v>55.56</v>
      </c>
    </row>
    <row r="2221" spans="1:4" ht="68.25" thickBot="1">
      <c r="A2221" s="10" t="s">
        <v>6325</v>
      </c>
      <c r="B2221" s="11" t="s">
        <v>6326</v>
      </c>
      <c r="C2221" s="10" t="s">
        <v>47</v>
      </c>
      <c r="D2221" s="10" t="s">
        <v>6327</v>
      </c>
    </row>
    <row r="2222" spans="1:4" ht="13.5" thickBot="1">
      <c r="A2222" s="12"/>
      <c r="B2222" s="13" t="s">
        <v>8535</v>
      </c>
      <c r="C2222" s="14"/>
      <c r="D2222" s="15"/>
    </row>
    <row r="2223" spans="1:4" ht="33.75">
      <c r="A2223" s="10" t="s">
        <v>6330</v>
      </c>
      <c r="B2223" s="11" t="s">
        <v>6331</v>
      </c>
      <c r="C2223" s="10" t="s">
        <v>47</v>
      </c>
      <c r="D2223" s="10" t="s">
        <v>6332</v>
      </c>
    </row>
    <row r="2224" spans="1:4" ht="45">
      <c r="A2224" s="4" t="s">
        <v>6333</v>
      </c>
      <c r="B2224" s="5" t="s">
        <v>6334</v>
      </c>
      <c r="C2224" s="4" t="s">
        <v>47</v>
      </c>
      <c r="D2224" s="4" t="s">
        <v>6335</v>
      </c>
    </row>
    <row r="2225" spans="1:4" ht="45">
      <c r="A2225" s="4" t="s">
        <v>6336</v>
      </c>
      <c r="B2225" s="5" t="s">
        <v>6337</v>
      </c>
      <c r="C2225" s="4" t="s">
        <v>47</v>
      </c>
      <c r="D2225" s="4" t="s">
        <v>4127</v>
      </c>
    </row>
    <row r="2226" spans="1:4" ht="45">
      <c r="A2226" s="4" t="s">
        <v>6338</v>
      </c>
      <c r="B2226" s="5" t="s">
        <v>6339</v>
      </c>
      <c r="C2226" s="4" t="s">
        <v>47</v>
      </c>
      <c r="D2226" s="4" t="s">
        <v>6340</v>
      </c>
    </row>
    <row r="2227" spans="1:4" ht="56.25">
      <c r="A2227" s="4" t="s">
        <v>6341</v>
      </c>
      <c r="B2227" s="5" t="s">
        <v>6342</v>
      </c>
      <c r="C2227" s="4" t="s">
        <v>47</v>
      </c>
      <c r="D2227" s="4" t="s">
        <v>6343</v>
      </c>
    </row>
    <row r="2228" spans="1:4" ht="45">
      <c r="A2228" s="4" t="s">
        <v>6344</v>
      </c>
      <c r="B2228" s="5" t="s">
        <v>6345</v>
      </c>
      <c r="C2228" s="4" t="s">
        <v>47</v>
      </c>
      <c r="D2228" s="4" t="s">
        <v>6346</v>
      </c>
    </row>
    <row r="2229" spans="1:4" ht="67.5">
      <c r="A2229" s="4" t="s">
        <v>6347</v>
      </c>
      <c r="B2229" s="5" t="s">
        <v>6348</v>
      </c>
      <c r="C2229" s="4" t="s">
        <v>47</v>
      </c>
      <c r="D2229" s="4" t="s">
        <v>6349</v>
      </c>
    </row>
    <row r="2230" spans="1:4" ht="57" thickBot="1">
      <c r="A2230" s="8" t="s">
        <v>6350</v>
      </c>
      <c r="B2230" s="9" t="s">
        <v>6351</v>
      </c>
      <c r="C2230" s="8" t="s">
        <v>47</v>
      </c>
      <c r="D2230" s="8" t="s">
        <v>6352</v>
      </c>
    </row>
    <row r="2231" spans="1:4" ht="13.5" thickBot="1">
      <c r="A2231" s="12"/>
      <c r="B2231" s="13" t="s">
        <v>8534</v>
      </c>
      <c r="C2231" s="14"/>
      <c r="D2231" s="15"/>
    </row>
    <row r="2232" spans="1:4" ht="67.5">
      <c r="A2232" s="10" t="s">
        <v>6353</v>
      </c>
      <c r="B2232" s="11" t="s">
        <v>6354</v>
      </c>
      <c r="C2232" s="10" t="s">
        <v>47</v>
      </c>
      <c r="D2232" s="10" t="s">
        <v>6355</v>
      </c>
    </row>
    <row r="2233" spans="1:4" ht="67.5">
      <c r="A2233" s="4" t="s">
        <v>6356</v>
      </c>
      <c r="B2233" s="5" t="s">
        <v>6357</v>
      </c>
      <c r="C2233" s="4" t="s">
        <v>47</v>
      </c>
      <c r="D2233" s="4" t="s">
        <v>6358</v>
      </c>
    </row>
    <row r="2234" spans="1:4" ht="67.5">
      <c r="A2234" s="4" t="s">
        <v>6359</v>
      </c>
      <c r="B2234" s="5" t="s">
        <v>6360</v>
      </c>
      <c r="C2234" s="4" t="s">
        <v>47</v>
      </c>
      <c r="D2234" s="4" t="s">
        <v>6361</v>
      </c>
    </row>
    <row r="2235" spans="1:4" ht="67.5">
      <c r="A2235" s="4" t="s">
        <v>6362</v>
      </c>
      <c r="B2235" s="5" t="s">
        <v>6363</v>
      </c>
      <c r="C2235" s="4" t="s">
        <v>47</v>
      </c>
      <c r="D2235" s="4" t="s">
        <v>6364</v>
      </c>
    </row>
    <row r="2236" spans="1:4" ht="67.5">
      <c r="A2236" s="4" t="s">
        <v>6365</v>
      </c>
      <c r="B2236" s="5" t="s">
        <v>6366</v>
      </c>
      <c r="C2236" s="4" t="s">
        <v>47</v>
      </c>
      <c r="D2236" s="4" t="s">
        <v>6367</v>
      </c>
    </row>
    <row r="2237" spans="1:4" ht="67.5">
      <c r="A2237" s="4" t="s">
        <v>6368</v>
      </c>
      <c r="B2237" s="5" t="s">
        <v>6369</v>
      </c>
      <c r="C2237" s="4" t="s">
        <v>47</v>
      </c>
      <c r="D2237" s="4" t="s">
        <v>6370</v>
      </c>
    </row>
    <row r="2238" spans="1:4" ht="67.5">
      <c r="A2238" s="4" t="s">
        <v>6371</v>
      </c>
      <c r="B2238" s="5" t="s">
        <v>6372</v>
      </c>
      <c r="C2238" s="4" t="s">
        <v>47</v>
      </c>
      <c r="D2238" s="4" t="s">
        <v>882</v>
      </c>
    </row>
    <row r="2239" spans="1:4" ht="67.5">
      <c r="A2239" s="4" t="s">
        <v>6373</v>
      </c>
      <c r="B2239" s="5" t="s">
        <v>6374</v>
      </c>
      <c r="C2239" s="4" t="s">
        <v>47</v>
      </c>
      <c r="D2239" s="4" t="s">
        <v>6375</v>
      </c>
    </row>
    <row r="2240" spans="1:4" ht="67.5">
      <c r="A2240" s="4" t="s">
        <v>6376</v>
      </c>
      <c r="B2240" s="5" t="s">
        <v>6377</v>
      </c>
      <c r="C2240" s="4" t="s">
        <v>47</v>
      </c>
      <c r="D2240" s="4" t="s">
        <v>6378</v>
      </c>
    </row>
    <row r="2241" spans="1:4" ht="67.5">
      <c r="A2241" s="4" t="s">
        <v>6379</v>
      </c>
      <c r="B2241" s="5" t="s">
        <v>6380</v>
      </c>
      <c r="C2241" s="4" t="s">
        <v>47</v>
      </c>
      <c r="D2241" s="4" t="s">
        <v>6381</v>
      </c>
    </row>
    <row r="2242" spans="1:4" ht="67.5">
      <c r="A2242" s="4" t="s">
        <v>6382</v>
      </c>
      <c r="B2242" s="5" t="s">
        <v>6383</v>
      </c>
      <c r="C2242" s="4" t="s">
        <v>47</v>
      </c>
      <c r="D2242" s="4" t="s">
        <v>6384</v>
      </c>
    </row>
    <row r="2243" spans="1:4" ht="67.5">
      <c r="A2243" s="4">
        <v>96369</v>
      </c>
      <c r="B2243" s="5" t="s">
        <v>6385</v>
      </c>
      <c r="C2243" s="4" t="s">
        <v>47</v>
      </c>
      <c r="D2243" s="4" t="s">
        <v>6386</v>
      </c>
    </row>
    <row r="2244" spans="1:4" ht="67.5">
      <c r="A2244" s="4" t="s">
        <v>6387</v>
      </c>
      <c r="B2244" s="5" t="s">
        <v>6388</v>
      </c>
      <c r="C2244" s="4" t="s">
        <v>47</v>
      </c>
      <c r="D2244" s="4" t="s">
        <v>6389</v>
      </c>
    </row>
    <row r="2245" spans="1:4" ht="67.5">
      <c r="A2245" s="4" t="s">
        <v>6390</v>
      </c>
      <c r="B2245" s="5" t="s">
        <v>6391</v>
      </c>
      <c r="C2245" s="4" t="s">
        <v>47</v>
      </c>
      <c r="D2245" s="4" t="s">
        <v>6392</v>
      </c>
    </row>
    <row r="2246" spans="1:4" ht="33.75">
      <c r="A2246" s="4" t="s">
        <v>6393</v>
      </c>
      <c r="B2246" s="5" t="s">
        <v>6394</v>
      </c>
      <c r="C2246" s="4" t="s">
        <v>47</v>
      </c>
      <c r="D2246" s="4" t="s">
        <v>238</v>
      </c>
    </row>
    <row r="2247" spans="1:4" ht="22.5">
      <c r="A2247" s="4" t="s">
        <v>6395</v>
      </c>
      <c r="B2247" s="5" t="s">
        <v>6396</v>
      </c>
      <c r="C2247" s="4" t="s">
        <v>1</v>
      </c>
      <c r="D2247" s="4" t="s">
        <v>6397</v>
      </c>
    </row>
    <row r="2248" spans="1:4" ht="33.75">
      <c r="A2248" s="8" t="s">
        <v>6398</v>
      </c>
      <c r="B2248" s="9" t="s">
        <v>6399</v>
      </c>
      <c r="C2248" s="8" t="s">
        <v>1</v>
      </c>
      <c r="D2248" s="8" t="s">
        <v>6400</v>
      </c>
    </row>
    <row r="2249" spans="1:4" ht="45.75" thickBot="1">
      <c r="A2249" s="4" t="s">
        <v>6402</v>
      </c>
      <c r="B2249" s="5" t="s">
        <v>6403</v>
      </c>
      <c r="C2249" s="4" t="s">
        <v>47</v>
      </c>
      <c r="D2249" s="4" t="s">
        <v>889</v>
      </c>
    </row>
    <row r="2250" spans="1:4" ht="13.5" thickBot="1">
      <c r="A2250" s="12"/>
      <c r="B2250" s="13" t="s">
        <v>8533</v>
      </c>
      <c r="C2250" s="14"/>
      <c r="D2250" s="15"/>
    </row>
    <row r="2251" spans="1:4" ht="33.75">
      <c r="A2251" s="10" t="s">
        <v>6404</v>
      </c>
      <c r="B2251" s="11" t="s">
        <v>6405</v>
      </c>
      <c r="C2251" s="10" t="s">
        <v>47</v>
      </c>
      <c r="D2251" s="10" t="s">
        <v>995</v>
      </c>
    </row>
    <row r="2252" spans="1:4" ht="22.5">
      <c r="A2252" s="4" t="s">
        <v>6406</v>
      </c>
      <c r="B2252" s="5" t="s">
        <v>6407</v>
      </c>
      <c r="C2252" s="4" t="s">
        <v>47</v>
      </c>
      <c r="D2252" s="4" t="s">
        <v>6408</v>
      </c>
    </row>
    <row r="2253" spans="1:4" ht="22.5">
      <c r="A2253" s="4" t="s">
        <v>6409</v>
      </c>
      <c r="B2253" s="5" t="s">
        <v>6410</v>
      </c>
      <c r="C2253" s="4" t="s">
        <v>47</v>
      </c>
      <c r="D2253" s="4" t="s">
        <v>6411</v>
      </c>
    </row>
    <row r="2254" spans="1:4" ht="22.5">
      <c r="A2254" s="4" t="s">
        <v>6412</v>
      </c>
      <c r="B2254" s="5" t="s">
        <v>6413</v>
      </c>
      <c r="C2254" s="4" t="s">
        <v>47</v>
      </c>
      <c r="D2254" s="4" t="s">
        <v>6414</v>
      </c>
    </row>
    <row r="2255" spans="1:4" ht="22.5">
      <c r="A2255" s="4" t="s">
        <v>6415</v>
      </c>
      <c r="B2255" s="5" t="s">
        <v>6416</v>
      </c>
      <c r="C2255" s="4" t="s">
        <v>47</v>
      </c>
      <c r="D2255" s="4" t="s">
        <v>6417</v>
      </c>
    </row>
    <row r="2256" spans="1:4" ht="45">
      <c r="A2256" s="4" t="s">
        <v>6418</v>
      </c>
      <c r="B2256" s="5" t="s">
        <v>6419</v>
      </c>
      <c r="C2256" s="4" t="s">
        <v>47</v>
      </c>
      <c r="D2256" s="4" t="s">
        <v>6420</v>
      </c>
    </row>
    <row r="2257" spans="1:4" ht="22.5">
      <c r="A2257" s="4" t="s">
        <v>6421</v>
      </c>
      <c r="B2257" s="5" t="s">
        <v>6422</v>
      </c>
      <c r="C2257" s="4" t="s">
        <v>47</v>
      </c>
      <c r="D2257" s="4" t="s">
        <v>1093</v>
      </c>
    </row>
    <row r="2258" spans="1:4" ht="45">
      <c r="A2258" s="4" t="s">
        <v>6423</v>
      </c>
      <c r="B2258" s="5" t="s">
        <v>6424</v>
      </c>
      <c r="C2258" s="4" t="s">
        <v>47</v>
      </c>
      <c r="D2258" s="4" t="s">
        <v>6208</v>
      </c>
    </row>
    <row r="2259" spans="1:4" ht="56.25">
      <c r="A2259" s="4" t="s">
        <v>6425</v>
      </c>
      <c r="B2259" s="5" t="s">
        <v>6426</v>
      </c>
      <c r="C2259" s="4" t="s">
        <v>47</v>
      </c>
      <c r="D2259" s="4" t="s">
        <v>170</v>
      </c>
    </row>
    <row r="2260" spans="1:4" ht="56.25">
      <c r="A2260" s="4" t="s">
        <v>6427</v>
      </c>
      <c r="B2260" s="5" t="s">
        <v>6428</v>
      </c>
      <c r="C2260" s="4" t="s">
        <v>47</v>
      </c>
      <c r="D2260" s="4" t="s">
        <v>129</v>
      </c>
    </row>
    <row r="2261" spans="1:4" ht="56.25">
      <c r="A2261" s="4" t="s">
        <v>6429</v>
      </c>
      <c r="B2261" s="5" t="s">
        <v>6430</v>
      </c>
      <c r="C2261" s="4" t="s">
        <v>47</v>
      </c>
      <c r="D2261" s="4" t="s">
        <v>102</v>
      </c>
    </row>
    <row r="2262" spans="1:4" ht="33.75">
      <c r="A2262" s="4" t="s">
        <v>6431</v>
      </c>
      <c r="B2262" s="5" t="s">
        <v>6432</v>
      </c>
      <c r="C2262" s="4" t="s">
        <v>47</v>
      </c>
      <c r="D2262" s="4" t="s">
        <v>6433</v>
      </c>
    </row>
    <row r="2263" spans="1:4" ht="56.25">
      <c r="A2263" s="4" t="s">
        <v>6434</v>
      </c>
      <c r="B2263" s="5" t="s">
        <v>6435</v>
      </c>
      <c r="C2263" s="4" t="s">
        <v>47</v>
      </c>
      <c r="D2263" s="4" t="s">
        <v>6436</v>
      </c>
    </row>
    <row r="2264" spans="1:4" ht="67.5">
      <c r="A2264" s="4" t="s">
        <v>6437</v>
      </c>
      <c r="B2264" s="5" t="s">
        <v>6438</v>
      </c>
      <c r="C2264" s="4" t="s">
        <v>47</v>
      </c>
      <c r="D2264" s="4" t="s">
        <v>6439</v>
      </c>
    </row>
    <row r="2265" spans="1:4" ht="56.25">
      <c r="A2265" s="4" t="s">
        <v>6440</v>
      </c>
      <c r="B2265" s="5" t="s">
        <v>6441</v>
      </c>
      <c r="C2265" s="4" t="s">
        <v>47</v>
      </c>
      <c r="D2265" s="4" t="s">
        <v>6442</v>
      </c>
    </row>
    <row r="2266" spans="1:4" ht="56.25">
      <c r="A2266" s="4" t="s">
        <v>6443</v>
      </c>
      <c r="B2266" s="5" t="s">
        <v>6444</v>
      </c>
      <c r="C2266" s="4" t="s">
        <v>47</v>
      </c>
      <c r="D2266" s="4" t="s">
        <v>2945</v>
      </c>
    </row>
    <row r="2267" spans="1:4" ht="45">
      <c r="A2267" s="4" t="s">
        <v>6445</v>
      </c>
      <c r="B2267" s="5" t="s">
        <v>6446</v>
      </c>
      <c r="C2267" s="4" t="s">
        <v>47</v>
      </c>
      <c r="D2267" s="4" t="s">
        <v>6447</v>
      </c>
    </row>
    <row r="2268" spans="1:4" ht="67.5">
      <c r="A2268" s="4" t="s">
        <v>6448</v>
      </c>
      <c r="B2268" s="5" t="s">
        <v>6449</v>
      </c>
      <c r="C2268" s="4" t="s">
        <v>47</v>
      </c>
      <c r="D2268" s="4" t="s">
        <v>6450</v>
      </c>
    </row>
    <row r="2269" spans="1:4" ht="67.5">
      <c r="A2269" s="4" t="s">
        <v>6451</v>
      </c>
      <c r="B2269" s="5" t="s">
        <v>6452</v>
      </c>
      <c r="C2269" s="4" t="s">
        <v>47</v>
      </c>
      <c r="D2269" s="4" t="s">
        <v>6453</v>
      </c>
    </row>
    <row r="2270" spans="1:4" ht="67.5">
      <c r="A2270" s="4" t="s">
        <v>6454</v>
      </c>
      <c r="B2270" s="5" t="s">
        <v>6455</v>
      </c>
      <c r="C2270" s="4" t="s">
        <v>47</v>
      </c>
      <c r="D2270" s="4" t="s">
        <v>6456</v>
      </c>
    </row>
    <row r="2271" spans="1:4" ht="67.5">
      <c r="A2271" s="4" t="s">
        <v>6457</v>
      </c>
      <c r="B2271" s="5" t="s">
        <v>6458</v>
      </c>
      <c r="C2271" s="4" t="s">
        <v>47</v>
      </c>
      <c r="D2271" s="4" t="s">
        <v>6459</v>
      </c>
    </row>
    <row r="2272" spans="1:4" ht="45">
      <c r="A2272" s="4" t="s">
        <v>6460</v>
      </c>
      <c r="B2272" s="5" t="s">
        <v>6461</v>
      </c>
      <c r="C2272" s="4" t="s">
        <v>47</v>
      </c>
      <c r="D2272" s="4" t="s">
        <v>136</v>
      </c>
    </row>
    <row r="2273" spans="1:4" ht="56.25">
      <c r="A2273" s="4" t="s">
        <v>6462</v>
      </c>
      <c r="B2273" s="5" t="s">
        <v>6463</v>
      </c>
      <c r="C2273" s="4" t="s">
        <v>47</v>
      </c>
      <c r="D2273" s="4" t="s">
        <v>6464</v>
      </c>
    </row>
    <row r="2274" spans="1:4" ht="33.75">
      <c r="A2274" s="4" t="s">
        <v>6465</v>
      </c>
      <c r="B2274" s="5" t="s">
        <v>6466</v>
      </c>
      <c r="C2274" s="4" t="s">
        <v>47</v>
      </c>
      <c r="D2274" s="4" t="s">
        <v>105</v>
      </c>
    </row>
    <row r="2275" spans="1:4" ht="33.75">
      <c r="A2275" s="4" t="s">
        <v>6467</v>
      </c>
      <c r="B2275" s="5" t="s">
        <v>6468</v>
      </c>
      <c r="C2275" s="4" t="s">
        <v>47</v>
      </c>
      <c r="D2275" s="4" t="s">
        <v>6469</v>
      </c>
    </row>
    <row r="2276" spans="1:4" ht="33.75">
      <c r="A2276" s="4" t="s">
        <v>6470</v>
      </c>
      <c r="B2276" s="5" t="s">
        <v>6471</v>
      </c>
      <c r="C2276" s="4" t="s">
        <v>47</v>
      </c>
      <c r="D2276" s="4" t="s">
        <v>206</v>
      </c>
    </row>
    <row r="2277" spans="1:4" ht="33.75">
      <c r="A2277" s="4" t="s">
        <v>6472</v>
      </c>
      <c r="B2277" s="5" t="s">
        <v>6473</v>
      </c>
      <c r="C2277" s="4" t="s">
        <v>47</v>
      </c>
      <c r="D2277" s="4" t="s">
        <v>103</v>
      </c>
    </row>
    <row r="2278" spans="1:4" ht="33.75">
      <c r="A2278" s="4" t="s">
        <v>6474</v>
      </c>
      <c r="B2278" s="5" t="s">
        <v>6475</v>
      </c>
      <c r="C2278" s="4" t="s">
        <v>47</v>
      </c>
      <c r="D2278" s="4" t="s">
        <v>5</v>
      </c>
    </row>
    <row r="2279" spans="1:4" ht="33.75">
      <c r="A2279" s="4" t="s">
        <v>6476</v>
      </c>
      <c r="B2279" s="5" t="s">
        <v>6477</v>
      </c>
      <c r="C2279" s="4" t="s">
        <v>47</v>
      </c>
      <c r="D2279" s="4" t="s">
        <v>219</v>
      </c>
    </row>
    <row r="2280" spans="1:4" ht="33.75">
      <c r="A2280" s="4">
        <v>88488</v>
      </c>
      <c r="B2280" s="5" t="s">
        <v>6478</v>
      </c>
      <c r="C2280" s="4" t="s">
        <v>47</v>
      </c>
      <c r="D2280" s="4" t="s">
        <v>6479</v>
      </c>
    </row>
    <row r="2281" spans="1:4" ht="33.75">
      <c r="A2281" s="4">
        <v>88489</v>
      </c>
      <c r="B2281" s="5" t="s">
        <v>6480</v>
      </c>
      <c r="C2281" s="4" t="s">
        <v>47</v>
      </c>
      <c r="D2281" s="4" t="s">
        <v>3162</v>
      </c>
    </row>
    <row r="2282" spans="1:4" ht="33.75">
      <c r="A2282" s="4" t="s">
        <v>6481</v>
      </c>
      <c r="B2282" s="5" t="s">
        <v>6482</v>
      </c>
      <c r="C2282" s="4" t="s">
        <v>47</v>
      </c>
      <c r="D2282" s="4" t="s">
        <v>6483</v>
      </c>
    </row>
    <row r="2283" spans="1:4" ht="33.75">
      <c r="A2283" s="4" t="s">
        <v>6484</v>
      </c>
      <c r="B2283" s="5" t="s">
        <v>6485</v>
      </c>
      <c r="C2283" s="4" t="s">
        <v>47</v>
      </c>
      <c r="D2283" s="4" t="s">
        <v>1013</v>
      </c>
    </row>
    <row r="2284" spans="1:4" ht="33.75">
      <c r="A2284" s="4" t="s">
        <v>6486</v>
      </c>
      <c r="B2284" s="5" t="s">
        <v>6487</v>
      </c>
      <c r="C2284" s="4" t="s">
        <v>47</v>
      </c>
      <c r="D2284" s="4" t="s">
        <v>2859</v>
      </c>
    </row>
    <row r="2285" spans="1:4" ht="33.75">
      <c r="A2285" s="4" t="s">
        <v>6488</v>
      </c>
      <c r="B2285" s="5" t="s">
        <v>6489</v>
      </c>
      <c r="C2285" s="4" t="s">
        <v>47</v>
      </c>
      <c r="D2285" s="4" t="s">
        <v>3007</v>
      </c>
    </row>
    <row r="2286" spans="1:4" ht="33.75">
      <c r="A2286" s="4" t="s">
        <v>6490</v>
      </c>
      <c r="B2286" s="5" t="s">
        <v>6491</v>
      </c>
      <c r="C2286" s="4" t="s">
        <v>47</v>
      </c>
      <c r="D2286" s="4" t="s">
        <v>298</v>
      </c>
    </row>
    <row r="2287" spans="1:4" ht="33.75">
      <c r="A2287" s="4" t="s">
        <v>6492</v>
      </c>
      <c r="B2287" s="5" t="s">
        <v>6493</v>
      </c>
      <c r="C2287" s="4" t="s">
        <v>47</v>
      </c>
      <c r="D2287" s="4" t="s">
        <v>1489</v>
      </c>
    </row>
    <row r="2288" spans="1:4" ht="33.75">
      <c r="A2288" s="4" t="s">
        <v>6494</v>
      </c>
      <c r="B2288" s="5" t="s">
        <v>6495</v>
      </c>
      <c r="C2288" s="4" t="s">
        <v>47</v>
      </c>
      <c r="D2288" s="4" t="s">
        <v>6496</v>
      </c>
    </row>
    <row r="2289" spans="1:4" ht="33.75">
      <c r="A2289" s="4" t="s">
        <v>6497</v>
      </c>
      <c r="B2289" s="5" t="s">
        <v>6498</v>
      </c>
      <c r="C2289" s="4" t="s">
        <v>47</v>
      </c>
      <c r="D2289" s="4" t="s">
        <v>6499</v>
      </c>
    </row>
    <row r="2290" spans="1:4" ht="33.75">
      <c r="A2290" s="4" t="s">
        <v>6500</v>
      </c>
      <c r="B2290" s="5" t="s">
        <v>6501</v>
      </c>
      <c r="C2290" s="4" t="s">
        <v>47</v>
      </c>
      <c r="D2290" s="4" t="s">
        <v>6502</v>
      </c>
    </row>
    <row r="2291" spans="1:4" ht="33.75">
      <c r="A2291" s="4" t="s">
        <v>6503</v>
      </c>
      <c r="B2291" s="5" t="s">
        <v>6504</v>
      </c>
      <c r="C2291" s="4" t="s">
        <v>47</v>
      </c>
      <c r="D2291" s="4" t="s">
        <v>6505</v>
      </c>
    </row>
    <row r="2292" spans="1:4" ht="56.25">
      <c r="A2292" s="4" t="s">
        <v>6506</v>
      </c>
      <c r="B2292" s="5" t="s">
        <v>6507</v>
      </c>
      <c r="C2292" s="4" t="s">
        <v>47</v>
      </c>
      <c r="D2292" s="4" t="s">
        <v>6508</v>
      </c>
    </row>
    <row r="2293" spans="1:4" ht="56.25">
      <c r="A2293" s="4" t="s">
        <v>6509</v>
      </c>
      <c r="B2293" s="5" t="s">
        <v>6510</v>
      </c>
      <c r="C2293" s="4" t="s">
        <v>47</v>
      </c>
      <c r="D2293" s="4" t="s">
        <v>209</v>
      </c>
    </row>
    <row r="2294" spans="1:4" ht="56.25">
      <c r="A2294" s="4" t="s">
        <v>6511</v>
      </c>
      <c r="B2294" s="5" t="s">
        <v>6512</v>
      </c>
      <c r="C2294" s="4" t="s">
        <v>47</v>
      </c>
      <c r="D2294" s="4" t="s">
        <v>6513</v>
      </c>
    </row>
    <row r="2295" spans="1:4" ht="56.25">
      <c r="A2295" s="4" t="s">
        <v>6514</v>
      </c>
      <c r="B2295" s="5" t="s">
        <v>6515</v>
      </c>
      <c r="C2295" s="4" t="s">
        <v>47</v>
      </c>
      <c r="D2295" s="4" t="s">
        <v>6516</v>
      </c>
    </row>
    <row r="2296" spans="1:4" ht="33.75">
      <c r="A2296" s="4" t="s">
        <v>6517</v>
      </c>
      <c r="B2296" s="5" t="s">
        <v>6518</v>
      </c>
      <c r="C2296" s="4" t="s">
        <v>47</v>
      </c>
      <c r="D2296" s="4" t="s">
        <v>6519</v>
      </c>
    </row>
    <row r="2297" spans="1:4" ht="67.5">
      <c r="A2297" s="4" t="s">
        <v>6520</v>
      </c>
      <c r="B2297" s="5" t="s">
        <v>6521</v>
      </c>
      <c r="C2297" s="4" t="s">
        <v>47</v>
      </c>
      <c r="D2297" s="4" t="s">
        <v>6522</v>
      </c>
    </row>
    <row r="2298" spans="1:4" ht="67.5">
      <c r="A2298" s="4" t="s">
        <v>6523</v>
      </c>
      <c r="B2298" s="5" t="s">
        <v>6524</v>
      </c>
      <c r="C2298" s="4" t="s">
        <v>47</v>
      </c>
      <c r="D2298" s="4" t="s">
        <v>6525</v>
      </c>
    </row>
    <row r="2299" spans="1:4" ht="56.25">
      <c r="A2299" s="4" t="s">
        <v>6526</v>
      </c>
      <c r="B2299" s="5" t="s">
        <v>6527</v>
      </c>
      <c r="C2299" s="4" t="s">
        <v>47</v>
      </c>
      <c r="D2299" s="4" t="s">
        <v>6528</v>
      </c>
    </row>
    <row r="2300" spans="1:4" ht="56.25">
      <c r="A2300" s="4" t="s">
        <v>6529</v>
      </c>
      <c r="B2300" s="5" t="s">
        <v>6530</v>
      </c>
      <c r="C2300" s="4" t="s">
        <v>47</v>
      </c>
      <c r="D2300" s="4" t="s">
        <v>3398</v>
      </c>
    </row>
    <row r="2301" spans="1:4" ht="33.75">
      <c r="A2301" s="4" t="s">
        <v>6531</v>
      </c>
      <c r="B2301" s="5" t="s">
        <v>6532</v>
      </c>
      <c r="C2301" s="4" t="s">
        <v>47</v>
      </c>
      <c r="D2301" s="4" t="s">
        <v>6533</v>
      </c>
    </row>
    <row r="2302" spans="1:4" ht="67.5">
      <c r="A2302" s="4" t="s">
        <v>6534</v>
      </c>
      <c r="B2302" s="5" t="s">
        <v>6535</v>
      </c>
      <c r="C2302" s="4" t="s">
        <v>47</v>
      </c>
      <c r="D2302" s="4" t="s">
        <v>6536</v>
      </c>
    </row>
    <row r="2303" spans="1:4" ht="67.5">
      <c r="A2303" s="4" t="s">
        <v>6537</v>
      </c>
      <c r="B2303" s="5" t="s">
        <v>6538</v>
      </c>
      <c r="C2303" s="4" t="s">
        <v>47</v>
      </c>
      <c r="D2303" s="4" t="s">
        <v>6539</v>
      </c>
    </row>
    <row r="2304" spans="1:4" ht="56.25">
      <c r="A2304" s="4" t="s">
        <v>6540</v>
      </c>
      <c r="B2304" s="5" t="s">
        <v>6541</v>
      </c>
      <c r="C2304" s="4" t="s">
        <v>47</v>
      </c>
      <c r="D2304" s="4" t="s">
        <v>872</v>
      </c>
    </row>
    <row r="2305" spans="1:4" ht="56.25">
      <c r="A2305" s="4" t="s">
        <v>6542</v>
      </c>
      <c r="B2305" s="5" t="s">
        <v>6543</v>
      </c>
      <c r="C2305" s="4" t="s">
        <v>47</v>
      </c>
      <c r="D2305" s="4" t="s">
        <v>6544</v>
      </c>
    </row>
    <row r="2306" spans="1:4" ht="33.75">
      <c r="A2306" s="4" t="s">
        <v>6545</v>
      </c>
      <c r="B2306" s="5" t="s">
        <v>6546</v>
      </c>
      <c r="C2306" s="4" t="s">
        <v>47</v>
      </c>
      <c r="D2306" s="4" t="s">
        <v>6547</v>
      </c>
    </row>
    <row r="2307" spans="1:4">
      <c r="A2307" s="4" t="s">
        <v>6548</v>
      </c>
      <c r="B2307" s="5" t="s">
        <v>6549</v>
      </c>
      <c r="C2307" s="4" t="s">
        <v>47</v>
      </c>
      <c r="D2307" s="4" t="s">
        <v>6550</v>
      </c>
    </row>
    <row r="2308" spans="1:4" ht="22.5">
      <c r="A2308" s="4" t="s">
        <v>6551</v>
      </c>
      <c r="B2308" s="5" t="s">
        <v>6552</v>
      </c>
      <c r="C2308" s="4" t="s">
        <v>47</v>
      </c>
      <c r="D2308" s="4" t="s">
        <v>5967</v>
      </c>
    </row>
    <row r="2309" spans="1:4">
      <c r="A2309" s="4" t="s">
        <v>6553</v>
      </c>
      <c r="B2309" s="5" t="s">
        <v>6554</v>
      </c>
      <c r="C2309" s="4" t="s">
        <v>47</v>
      </c>
      <c r="D2309" s="4" t="s">
        <v>231</v>
      </c>
    </row>
    <row r="2310" spans="1:4" ht="33.75">
      <c r="A2310" s="4" t="s">
        <v>6555</v>
      </c>
      <c r="B2310" s="5" t="s">
        <v>6556</v>
      </c>
      <c r="C2310" s="4" t="s">
        <v>47</v>
      </c>
      <c r="D2310" s="4" t="s">
        <v>6557</v>
      </c>
    </row>
    <row r="2311" spans="1:4" ht="22.5">
      <c r="A2311" s="4" t="s">
        <v>6558</v>
      </c>
      <c r="B2311" s="5" t="s">
        <v>6559</v>
      </c>
      <c r="C2311" s="4" t="s">
        <v>47</v>
      </c>
      <c r="D2311" s="4" t="s">
        <v>6560</v>
      </c>
    </row>
    <row r="2312" spans="1:4" ht="22.5">
      <c r="A2312" s="4" t="s">
        <v>6561</v>
      </c>
      <c r="B2312" s="5" t="s">
        <v>6562</v>
      </c>
      <c r="C2312" s="4" t="s">
        <v>47</v>
      </c>
      <c r="D2312" s="4" t="s">
        <v>6563</v>
      </c>
    </row>
    <row r="2313" spans="1:4" ht="22.5">
      <c r="A2313" s="4" t="s">
        <v>6564</v>
      </c>
      <c r="B2313" s="5" t="s">
        <v>6565</v>
      </c>
      <c r="C2313" s="4" t="s">
        <v>47</v>
      </c>
      <c r="D2313" s="4" t="s">
        <v>122</v>
      </c>
    </row>
    <row r="2314" spans="1:4" ht="33.75">
      <c r="A2314" s="4" t="s">
        <v>6566</v>
      </c>
      <c r="B2314" s="5" t="s">
        <v>6567</v>
      </c>
      <c r="C2314" s="4" t="s">
        <v>47</v>
      </c>
      <c r="D2314" s="4" t="s">
        <v>260</v>
      </c>
    </row>
    <row r="2315" spans="1:4" ht="22.5">
      <c r="A2315" s="4" t="s">
        <v>6568</v>
      </c>
      <c r="B2315" s="5" t="s">
        <v>6569</v>
      </c>
      <c r="C2315" s="4" t="s">
        <v>47</v>
      </c>
      <c r="D2315" s="4" t="s">
        <v>147</v>
      </c>
    </row>
    <row r="2316" spans="1:4" ht="22.5">
      <c r="A2316" s="4" t="s">
        <v>6570</v>
      </c>
      <c r="B2316" s="5" t="s">
        <v>6571</v>
      </c>
      <c r="C2316" s="4" t="s">
        <v>47</v>
      </c>
      <c r="D2316" s="4" t="s">
        <v>6572</v>
      </c>
    </row>
    <row r="2317" spans="1:4" ht="33.75">
      <c r="A2317" s="4" t="s">
        <v>6573</v>
      </c>
      <c r="B2317" s="5" t="s">
        <v>6574</v>
      </c>
      <c r="C2317" s="4" t="s">
        <v>47</v>
      </c>
      <c r="D2317" s="4" t="s">
        <v>4005</v>
      </c>
    </row>
    <row r="2318" spans="1:4" ht="33.75">
      <c r="A2318" s="4" t="s">
        <v>6575</v>
      </c>
      <c r="B2318" s="5" t="s">
        <v>6576</v>
      </c>
      <c r="C2318" s="4" t="s">
        <v>47</v>
      </c>
      <c r="D2318" s="4" t="s">
        <v>6577</v>
      </c>
    </row>
    <row r="2319" spans="1:4" ht="33.75">
      <c r="A2319" s="4" t="s">
        <v>6578</v>
      </c>
      <c r="B2319" s="5" t="s">
        <v>6579</v>
      </c>
      <c r="C2319" s="4" t="s">
        <v>47</v>
      </c>
      <c r="D2319" s="4" t="s">
        <v>6580</v>
      </c>
    </row>
    <row r="2320" spans="1:4">
      <c r="A2320" s="4" t="s">
        <v>6581</v>
      </c>
      <c r="B2320" s="5" t="s">
        <v>6582</v>
      </c>
      <c r="C2320" s="4" t="s">
        <v>47</v>
      </c>
      <c r="D2320" s="4" t="s">
        <v>3765</v>
      </c>
    </row>
    <row r="2321" spans="1:4">
      <c r="A2321" s="4" t="s">
        <v>6583</v>
      </c>
      <c r="B2321" s="5" t="s">
        <v>6584</v>
      </c>
      <c r="C2321" s="4" t="s">
        <v>47</v>
      </c>
      <c r="D2321" s="4" t="s">
        <v>6585</v>
      </c>
    </row>
    <row r="2322" spans="1:4" ht="22.5">
      <c r="A2322" s="4" t="s">
        <v>6586</v>
      </c>
      <c r="B2322" s="5" t="s">
        <v>6587</v>
      </c>
      <c r="C2322" s="4" t="s">
        <v>47</v>
      </c>
      <c r="D2322" s="4" t="s">
        <v>6588</v>
      </c>
    </row>
    <row r="2323" spans="1:4">
      <c r="A2323" s="4" t="s">
        <v>6589</v>
      </c>
      <c r="B2323" s="5" t="s">
        <v>6590</v>
      </c>
      <c r="C2323" s="4" t="s">
        <v>47</v>
      </c>
      <c r="D2323" s="4" t="s">
        <v>6591</v>
      </c>
    </row>
    <row r="2324" spans="1:4" ht="22.5">
      <c r="A2324" s="4" t="s">
        <v>6592</v>
      </c>
      <c r="B2324" s="5" t="s">
        <v>6593</v>
      </c>
      <c r="C2324" s="4" t="s">
        <v>47</v>
      </c>
      <c r="D2324" s="4" t="s">
        <v>3584</v>
      </c>
    </row>
    <row r="2325" spans="1:4" ht="22.5">
      <c r="A2325" s="4" t="s">
        <v>6594</v>
      </c>
      <c r="B2325" s="5" t="s">
        <v>6595</v>
      </c>
      <c r="C2325" s="4" t="s">
        <v>47</v>
      </c>
      <c r="D2325" s="4" t="s">
        <v>30</v>
      </c>
    </row>
    <row r="2326" spans="1:4" ht="22.5">
      <c r="A2326" s="4" t="s">
        <v>6596</v>
      </c>
      <c r="B2326" s="5" t="s">
        <v>6597</v>
      </c>
      <c r="C2326" s="4" t="s">
        <v>47</v>
      </c>
      <c r="D2326" s="4" t="s">
        <v>6598</v>
      </c>
    </row>
    <row r="2327" spans="1:4" ht="22.5">
      <c r="A2327" s="4" t="s">
        <v>6599</v>
      </c>
      <c r="B2327" s="5" t="s">
        <v>6600</v>
      </c>
      <c r="C2327" s="4" t="s">
        <v>47</v>
      </c>
      <c r="D2327" s="4" t="s">
        <v>3072</v>
      </c>
    </row>
    <row r="2328" spans="1:4" ht="33.75">
      <c r="A2328" s="4" t="s">
        <v>6601</v>
      </c>
      <c r="B2328" s="5" t="s">
        <v>6602</v>
      </c>
      <c r="C2328" s="4" t="s">
        <v>47</v>
      </c>
      <c r="D2328" s="4" t="s">
        <v>6603</v>
      </c>
    </row>
    <row r="2329" spans="1:4" ht="22.5">
      <c r="A2329" s="4" t="s">
        <v>6604</v>
      </c>
      <c r="B2329" s="5" t="s">
        <v>6605</v>
      </c>
      <c r="C2329" s="4" t="s">
        <v>47</v>
      </c>
      <c r="D2329" s="4" t="s">
        <v>146</v>
      </c>
    </row>
    <row r="2330" spans="1:4" ht="45">
      <c r="A2330" s="4" t="s">
        <v>6606</v>
      </c>
      <c r="B2330" s="5" t="s">
        <v>6607</v>
      </c>
      <c r="C2330" s="4" t="s">
        <v>47</v>
      </c>
      <c r="D2330" s="4" t="s">
        <v>191</v>
      </c>
    </row>
    <row r="2331" spans="1:4" ht="45">
      <c r="A2331" s="4" t="s">
        <v>6608</v>
      </c>
      <c r="B2331" s="5" t="s">
        <v>6609</v>
      </c>
      <c r="C2331" s="4" t="s">
        <v>47</v>
      </c>
      <c r="D2331" s="4" t="s">
        <v>3590</v>
      </c>
    </row>
    <row r="2332" spans="1:4" ht="33.75">
      <c r="A2332" s="4" t="s">
        <v>6610</v>
      </c>
      <c r="B2332" s="5" t="s">
        <v>6611</v>
      </c>
      <c r="C2332" s="4" t="s">
        <v>47</v>
      </c>
      <c r="D2332" s="4" t="s">
        <v>291</v>
      </c>
    </row>
    <row r="2333" spans="1:4" ht="33.75">
      <c r="A2333" s="4" t="s">
        <v>6612</v>
      </c>
      <c r="B2333" s="5" t="s">
        <v>6613</v>
      </c>
      <c r="C2333" s="4" t="s">
        <v>47</v>
      </c>
      <c r="D2333" s="4" t="s">
        <v>6614</v>
      </c>
    </row>
    <row r="2334" spans="1:4" ht="33.75">
      <c r="A2334" s="4" t="s">
        <v>6615</v>
      </c>
      <c r="B2334" s="5" t="s">
        <v>6616</v>
      </c>
      <c r="C2334" s="4" t="s">
        <v>47</v>
      </c>
      <c r="D2334" s="4" t="s">
        <v>6617</v>
      </c>
    </row>
    <row r="2335" spans="1:4" ht="33.75">
      <c r="A2335" s="4" t="s">
        <v>6618</v>
      </c>
      <c r="B2335" s="5" t="s">
        <v>6619</v>
      </c>
      <c r="C2335" s="4" t="s">
        <v>47</v>
      </c>
      <c r="D2335" s="4" t="s">
        <v>32</v>
      </c>
    </row>
    <row r="2336" spans="1:4" ht="33.75">
      <c r="A2336" s="4" t="s">
        <v>6620</v>
      </c>
      <c r="B2336" s="5" t="s">
        <v>6621</v>
      </c>
      <c r="C2336" s="4" t="s">
        <v>47</v>
      </c>
      <c r="D2336" s="4" t="s">
        <v>1476</v>
      </c>
    </row>
    <row r="2337" spans="1:4" ht="56.25">
      <c r="A2337" s="4" t="s">
        <v>6622</v>
      </c>
      <c r="B2337" s="5" t="s">
        <v>6623</v>
      </c>
      <c r="C2337" s="4" t="s">
        <v>47</v>
      </c>
      <c r="D2337" s="4" t="s">
        <v>5184</v>
      </c>
    </row>
    <row r="2338" spans="1:4" ht="45">
      <c r="A2338" s="4" t="s">
        <v>6624</v>
      </c>
      <c r="B2338" s="5" t="s">
        <v>6625</v>
      </c>
      <c r="C2338" s="4" t="s">
        <v>47</v>
      </c>
      <c r="D2338" s="4" t="s">
        <v>6626</v>
      </c>
    </row>
    <row r="2339" spans="1:4" ht="56.25">
      <c r="A2339" s="4" t="s">
        <v>6627</v>
      </c>
      <c r="B2339" s="5" t="s">
        <v>6628</v>
      </c>
      <c r="C2339" s="4" t="s">
        <v>13</v>
      </c>
      <c r="D2339" s="4" t="s">
        <v>6629</v>
      </c>
    </row>
    <row r="2340" spans="1:4" ht="33.75">
      <c r="A2340" s="4" t="s">
        <v>6630</v>
      </c>
      <c r="B2340" s="5" t="s">
        <v>6631</v>
      </c>
      <c r="C2340" s="4" t="s">
        <v>47</v>
      </c>
      <c r="D2340" s="4" t="s">
        <v>3640</v>
      </c>
    </row>
    <row r="2341" spans="1:4" ht="45">
      <c r="A2341" s="4" t="s">
        <v>6632</v>
      </c>
      <c r="B2341" s="5" t="s">
        <v>6633</v>
      </c>
      <c r="C2341" s="4" t="s">
        <v>47</v>
      </c>
      <c r="D2341" s="4" t="s">
        <v>1094</v>
      </c>
    </row>
    <row r="2342" spans="1:4" ht="33.75">
      <c r="A2342" s="4" t="s">
        <v>6634</v>
      </c>
      <c r="B2342" s="5" t="s">
        <v>6635</v>
      </c>
      <c r="C2342" s="4" t="s">
        <v>47</v>
      </c>
      <c r="D2342" s="4" t="s">
        <v>5184</v>
      </c>
    </row>
    <row r="2343" spans="1:4" ht="33.75">
      <c r="A2343" s="4" t="s">
        <v>6636</v>
      </c>
      <c r="B2343" s="5" t="s">
        <v>6637</v>
      </c>
      <c r="C2343" s="4" t="s">
        <v>47</v>
      </c>
      <c r="D2343" s="4" t="s">
        <v>6638</v>
      </c>
    </row>
    <row r="2344" spans="1:4" ht="45">
      <c r="A2344" s="4" t="s">
        <v>6639</v>
      </c>
      <c r="B2344" s="5" t="s">
        <v>6640</v>
      </c>
      <c r="C2344" s="4" t="s">
        <v>47</v>
      </c>
      <c r="D2344" s="4" t="s">
        <v>1189</v>
      </c>
    </row>
    <row r="2345" spans="1:4" ht="33.75">
      <c r="A2345" s="4" t="s">
        <v>6641</v>
      </c>
      <c r="B2345" s="5" t="s">
        <v>6642</v>
      </c>
      <c r="C2345" s="4" t="s">
        <v>1</v>
      </c>
      <c r="D2345" s="4" t="s">
        <v>6231</v>
      </c>
    </row>
    <row r="2346" spans="1:4" ht="33.75">
      <c r="A2346" s="4" t="s">
        <v>6643</v>
      </c>
      <c r="B2346" s="5" t="s">
        <v>6644</v>
      </c>
      <c r="C2346" s="4" t="s">
        <v>47</v>
      </c>
      <c r="D2346" s="4" t="s">
        <v>6645</v>
      </c>
    </row>
    <row r="2347" spans="1:4" ht="22.5">
      <c r="A2347" s="4" t="s">
        <v>6647</v>
      </c>
      <c r="B2347" s="5" t="s">
        <v>6646</v>
      </c>
      <c r="C2347" s="4" t="s">
        <v>47</v>
      </c>
      <c r="D2347" s="4" t="s">
        <v>5103</v>
      </c>
    </row>
    <row r="2348" spans="1:4" ht="45">
      <c r="A2348" s="4">
        <v>79467</v>
      </c>
      <c r="B2348" s="5" t="s">
        <v>6648</v>
      </c>
      <c r="C2348" s="4" t="s">
        <v>6649</v>
      </c>
      <c r="D2348" s="4" t="s">
        <v>6436</v>
      </c>
    </row>
    <row r="2349" spans="1:4" ht="22.5">
      <c r="A2349" s="4" t="s">
        <v>6650</v>
      </c>
      <c r="B2349" s="5" t="s">
        <v>6651</v>
      </c>
      <c r="C2349" s="4" t="s">
        <v>47</v>
      </c>
      <c r="D2349" s="4" t="s">
        <v>6652</v>
      </c>
    </row>
    <row r="2350" spans="1:4" ht="33.75">
      <c r="A2350" s="4" t="s">
        <v>6653</v>
      </c>
      <c r="B2350" s="5" t="s">
        <v>6654</v>
      </c>
      <c r="C2350" s="4" t="s">
        <v>47</v>
      </c>
      <c r="D2350" s="4" t="s">
        <v>6</v>
      </c>
    </row>
    <row r="2351" spans="1:4" ht="33.75">
      <c r="A2351" s="4" t="s">
        <v>6655</v>
      </c>
      <c r="B2351" s="5" t="s">
        <v>6656</v>
      </c>
      <c r="C2351" s="4" t="s">
        <v>47</v>
      </c>
      <c r="D2351" s="4" t="s">
        <v>6657</v>
      </c>
    </row>
    <row r="2352" spans="1:4" ht="22.5">
      <c r="A2352" s="4" t="s">
        <v>6658</v>
      </c>
      <c r="B2352" s="5" t="s">
        <v>6659</v>
      </c>
      <c r="C2352" s="4" t="s">
        <v>47</v>
      </c>
      <c r="D2352" s="4" t="s">
        <v>6660</v>
      </c>
    </row>
    <row r="2353" spans="1:4" ht="23.25" thickBot="1">
      <c r="A2353" s="8" t="s">
        <v>6661</v>
      </c>
      <c r="B2353" s="9" t="s">
        <v>6662</v>
      </c>
      <c r="C2353" s="8" t="s">
        <v>47</v>
      </c>
      <c r="D2353" s="8" t="s">
        <v>6232</v>
      </c>
    </row>
    <row r="2354" spans="1:4" ht="13.5" thickBot="1">
      <c r="A2354" s="12"/>
      <c r="B2354" s="13" t="s">
        <v>6664</v>
      </c>
      <c r="C2354" s="14"/>
      <c r="D2354" s="15"/>
    </row>
    <row r="2355" spans="1:4" ht="56.25">
      <c r="A2355" s="10" t="s">
        <v>6665</v>
      </c>
      <c r="B2355" s="11" t="s">
        <v>6666</v>
      </c>
      <c r="C2355" s="10" t="s">
        <v>47</v>
      </c>
      <c r="D2355" s="10" t="s">
        <v>6667</v>
      </c>
    </row>
    <row r="2356" spans="1:4" ht="56.25">
      <c r="A2356" s="4" t="s">
        <v>6668</v>
      </c>
      <c r="B2356" s="5" t="s">
        <v>6669</v>
      </c>
      <c r="C2356" s="4" t="s">
        <v>47</v>
      </c>
      <c r="D2356" s="4" t="s">
        <v>6670</v>
      </c>
    </row>
    <row r="2357" spans="1:4" ht="45">
      <c r="A2357" s="4" t="s">
        <v>6671</v>
      </c>
      <c r="B2357" s="5" t="s">
        <v>6672</v>
      </c>
      <c r="C2357" s="4" t="s">
        <v>47</v>
      </c>
      <c r="D2357" s="4" t="s">
        <v>6401</v>
      </c>
    </row>
    <row r="2358" spans="1:4" ht="45">
      <c r="A2358" s="4" t="s">
        <v>6673</v>
      </c>
      <c r="B2358" s="5" t="s">
        <v>6674</v>
      </c>
      <c r="C2358" s="4" t="s">
        <v>47</v>
      </c>
      <c r="D2358" s="4" t="s">
        <v>6675</v>
      </c>
    </row>
    <row r="2359" spans="1:4" ht="45">
      <c r="A2359" s="4" t="s">
        <v>6676</v>
      </c>
      <c r="B2359" s="5" t="s">
        <v>6677</v>
      </c>
      <c r="C2359" s="4" t="s">
        <v>47</v>
      </c>
      <c r="D2359" s="4" t="s">
        <v>6678</v>
      </c>
    </row>
    <row r="2360" spans="1:4" ht="45">
      <c r="A2360" s="4" t="s">
        <v>6679</v>
      </c>
      <c r="B2360" s="5" t="s">
        <v>6680</v>
      </c>
      <c r="C2360" s="4" t="s">
        <v>47</v>
      </c>
      <c r="D2360" s="4" t="s">
        <v>6681</v>
      </c>
    </row>
    <row r="2361" spans="1:4" ht="45">
      <c r="A2361" s="4" t="s">
        <v>6682</v>
      </c>
      <c r="B2361" s="5" t="s">
        <v>6683</v>
      </c>
      <c r="C2361" s="4" t="s">
        <v>47</v>
      </c>
      <c r="D2361" s="4" t="s">
        <v>6684</v>
      </c>
    </row>
    <row r="2362" spans="1:4" ht="45">
      <c r="A2362" s="4" t="s">
        <v>6685</v>
      </c>
      <c r="B2362" s="5" t="s">
        <v>6686</v>
      </c>
      <c r="C2362" s="4" t="s">
        <v>47</v>
      </c>
      <c r="D2362" s="4" t="s">
        <v>6687</v>
      </c>
    </row>
    <row r="2363" spans="1:4" ht="45">
      <c r="A2363" s="4" t="s">
        <v>6688</v>
      </c>
      <c r="B2363" s="5" t="s">
        <v>6689</v>
      </c>
      <c r="C2363" s="4" t="s">
        <v>47</v>
      </c>
      <c r="D2363" s="4" t="s">
        <v>6328</v>
      </c>
    </row>
    <row r="2364" spans="1:4" ht="45">
      <c r="A2364" s="4" t="s">
        <v>6690</v>
      </c>
      <c r="B2364" s="5" t="s">
        <v>6691</v>
      </c>
      <c r="C2364" s="4" t="s">
        <v>47</v>
      </c>
      <c r="D2364" s="4" t="s">
        <v>6678</v>
      </c>
    </row>
    <row r="2365" spans="1:4" ht="45">
      <c r="A2365" s="4" t="s">
        <v>6692</v>
      </c>
      <c r="B2365" s="5" t="s">
        <v>6693</v>
      </c>
      <c r="C2365" s="4" t="s">
        <v>47</v>
      </c>
      <c r="D2365" s="4" t="s">
        <v>6694</v>
      </c>
    </row>
    <row r="2366" spans="1:4" ht="56.25">
      <c r="A2366" s="4" t="s">
        <v>6695</v>
      </c>
      <c r="B2366" s="5" t="s">
        <v>6696</v>
      </c>
      <c r="C2366" s="4" t="s">
        <v>47</v>
      </c>
      <c r="D2366" s="4" t="s">
        <v>2711</v>
      </c>
    </row>
    <row r="2367" spans="1:4" ht="45">
      <c r="A2367" s="4" t="s">
        <v>6697</v>
      </c>
      <c r="B2367" s="5" t="s">
        <v>6698</v>
      </c>
      <c r="C2367" s="4" t="s">
        <v>47</v>
      </c>
      <c r="D2367" s="4" t="s">
        <v>6699</v>
      </c>
    </row>
    <row r="2368" spans="1:4" ht="56.25">
      <c r="A2368" s="4" t="s">
        <v>6700</v>
      </c>
      <c r="B2368" s="5" t="s">
        <v>6701</v>
      </c>
      <c r="C2368" s="4" t="s">
        <v>47</v>
      </c>
      <c r="D2368" s="4" t="s">
        <v>6702</v>
      </c>
    </row>
    <row r="2369" spans="1:4" ht="56.25">
      <c r="A2369" s="4" t="s">
        <v>6703</v>
      </c>
      <c r="B2369" s="5" t="s">
        <v>6704</v>
      </c>
      <c r="C2369" s="4" t="s">
        <v>47</v>
      </c>
      <c r="D2369" s="4" t="s">
        <v>6705</v>
      </c>
    </row>
    <row r="2370" spans="1:4" ht="56.25">
      <c r="A2370" s="4" t="s">
        <v>6706</v>
      </c>
      <c r="B2370" s="5" t="s">
        <v>6707</v>
      </c>
      <c r="C2370" s="4" t="s">
        <v>47</v>
      </c>
      <c r="D2370" s="4" t="s">
        <v>6708</v>
      </c>
    </row>
    <row r="2371" spans="1:4" ht="45">
      <c r="A2371" s="4" t="s">
        <v>6709</v>
      </c>
      <c r="B2371" s="5" t="s">
        <v>6710</v>
      </c>
      <c r="C2371" s="4" t="s">
        <v>47</v>
      </c>
      <c r="D2371" s="4" t="s">
        <v>6711</v>
      </c>
    </row>
    <row r="2372" spans="1:4" ht="45">
      <c r="A2372" s="4" t="s">
        <v>6712</v>
      </c>
      <c r="B2372" s="5" t="s">
        <v>6713</v>
      </c>
      <c r="C2372" s="4" t="s">
        <v>47</v>
      </c>
      <c r="D2372" s="4" t="s">
        <v>1209</v>
      </c>
    </row>
    <row r="2373" spans="1:4" ht="45">
      <c r="A2373" s="4" t="s">
        <v>6714</v>
      </c>
      <c r="B2373" s="5" t="s">
        <v>6715</v>
      </c>
      <c r="C2373" s="4" t="s">
        <v>47</v>
      </c>
      <c r="D2373" s="4" t="s">
        <v>6716</v>
      </c>
    </row>
    <row r="2374" spans="1:4" ht="45">
      <c r="A2374" s="4" t="s">
        <v>6717</v>
      </c>
      <c r="B2374" s="5" t="s">
        <v>6718</v>
      </c>
      <c r="C2374" s="4" t="s">
        <v>47</v>
      </c>
      <c r="D2374" s="4" t="s">
        <v>1221</v>
      </c>
    </row>
    <row r="2375" spans="1:4" ht="56.25">
      <c r="A2375" s="4" t="s">
        <v>6719</v>
      </c>
      <c r="B2375" s="5" t="s">
        <v>6720</v>
      </c>
      <c r="C2375" s="4" t="s">
        <v>47</v>
      </c>
      <c r="D2375" s="4" t="s">
        <v>6721</v>
      </c>
    </row>
    <row r="2376" spans="1:4" ht="56.25">
      <c r="A2376" s="4" t="s">
        <v>6722</v>
      </c>
      <c r="B2376" s="5" t="s">
        <v>6723</v>
      </c>
      <c r="C2376" s="4" t="s">
        <v>47</v>
      </c>
      <c r="D2376" s="4" t="s">
        <v>6724</v>
      </c>
    </row>
    <row r="2377" spans="1:4" ht="68.25" thickBot="1">
      <c r="A2377" s="8" t="s">
        <v>6725</v>
      </c>
      <c r="B2377" s="9" t="s">
        <v>6726</v>
      </c>
      <c r="C2377" s="8" t="s">
        <v>47</v>
      </c>
      <c r="D2377" s="8" t="s">
        <v>6233</v>
      </c>
    </row>
    <row r="2378" spans="1:4" ht="13.5" thickBot="1">
      <c r="A2378" s="12"/>
      <c r="B2378" s="13" t="s">
        <v>6663</v>
      </c>
      <c r="C2378" s="14"/>
      <c r="D2378" s="15"/>
    </row>
    <row r="2379" spans="1:4" ht="45">
      <c r="A2379" s="10" t="s">
        <v>6727</v>
      </c>
      <c r="B2379" s="11" t="s">
        <v>6728</v>
      </c>
      <c r="C2379" s="10" t="s">
        <v>47</v>
      </c>
      <c r="D2379" s="10" t="s">
        <v>6729</v>
      </c>
    </row>
    <row r="2380" spans="1:4" ht="45">
      <c r="A2380" s="4" t="s">
        <v>6730</v>
      </c>
      <c r="B2380" s="5" t="s">
        <v>6731</v>
      </c>
      <c r="C2380" s="4" t="s">
        <v>47</v>
      </c>
      <c r="D2380" s="4" t="s">
        <v>6732</v>
      </c>
    </row>
    <row r="2381" spans="1:4" ht="45">
      <c r="A2381" s="4" t="s">
        <v>6733</v>
      </c>
      <c r="B2381" s="5" t="s">
        <v>6734</v>
      </c>
      <c r="C2381" s="4" t="s">
        <v>47</v>
      </c>
      <c r="D2381" s="4" t="s">
        <v>6735</v>
      </c>
    </row>
    <row r="2382" spans="1:4" ht="56.25">
      <c r="A2382" s="4" t="s">
        <v>6736</v>
      </c>
      <c r="B2382" s="5" t="s">
        <v>6737</v>
      </c>
      <c r="C2382" s="4" t="s">
        <v>47</v>
      </c>
      <c r="D2382" s="4" t="s">
        <v>6738</v>
      </c>
    </row>
    <row r="2383" spans="1:4" ht="33.75">
      <c r="A2383" s="4" t="s">
        <v>6739</v>
      </c>
      <c r="B2383" s="5" t="s">
        <v>6740</v>
      </c>
      <c r="C2383" s="4" t="s">
        <v>47</v>
      </c>
      <c r="D2383" s="4" t="s">
        <v>6741</v>
      </c>
    </row>
    <row r="2384" spans="1:4" ht="22.5">
      <c r="A2384" s="4" t="s">
        <v>6742</v>
      </c>
      <c r="B2384" s="5" t="s">
        <v>6743</v>
      </c>
      <c r="C2384" s="4" t="s">
        <v>47</v>
      </c>
      <c r="D2384" s="4" t="s">
        <v>6744</v>
      </c>
    </row>
    <row r="2385" spans="1:4" ht="56.25">
      <c r="A2385" s="4" t="s">
        <v>6745</v>
      </c>
      <c r="B2385" s="5" t="s">
        <v>6746</v>
      </c>
      <c r="C2385" s="4" t="s">
        <v>47</v>
      </c>
      <c r="D2385" s="4" t="s">
        <v>6747</v>
      </c>
    </row>
    <row r="2386" spans="1:4" ht="56.25">
      <c r="A2386" s="4" t="s">
        <v>6748</v>
      </c>
      <c r="B2386" s="5" t="s">
        <v>6749</v>
      </c>
      <c r="C2386" s="4" t="s">
        <v>47</v>
      </c>
      <c r="D2386" s="4" t="s">
        <v>6750</v>
      </c>
    </row>
    <row r="2387" spans="1:4" ht="56.25">
      <c r="A2387" s="4" t="s">
        <v>6751</v>
      </c>
      <c r="B2387" s="5" t="s">
        <v>6752</v>
      </c>
      <c r="C2387" s="4" t="s">
        <v>47</v>
      </c>
      <c r="D2387" s="4" t="s">
        <v>3724</v>
      </c>
    </row>
    <row r="2388" spans="1:4" ht="56.25">
      <c r="A2388" s="4" t="s">
        <v>6753</v>
      </c>
      <c r="B2388" s="5" t="s">
        <v>6754</v>
      </c>
      <c r="C2388" s="4" t="s">
        <v>47</v>
      </c>
      <c r="D2388" s="4" t="s">
        <v>6755</v>
      </c>
    </row>
    <row r="2389" spans="1:4" ht="56.25">
      <c r="A2389" s="4" t="s">
        <v>6756</v>
      </c>
      <c r="B2389" s="5" t="s">
        <v>6757</v>
      </c>
      <c r="C2389" s="4" t="s">
        <v>47</v>
      </c>
      <c r="D2389" s="4" t="s">
        <v>930</v>
      </c>
    </row>
    <row r="2390" spans="1:4" ht="56.25">
      <c r="A2390" s="4" t="s">
        <v>6758</v>
      </c>
      <c r="B2390" s="5" t="s">
        <v>6759</v>
      </c>
      <c r="C2390" s="4" t="s">
        <v>47</v>
      </c>
      <c r="D2390" s="4" t="s">
        <v>6760</v>
      </c>
    </row>
    <row r="2391" spans="1:4" ht="56.25">
      <c r="A2391" s="4" t="s">
        <v>6761</v>
      </c>
      <c r="B2391" s="5" t="s">
        <v>6762</v>
      </c>
      <c r="C2391" s="4" t="s">
        <v>47</v>
      </c>
      <c r="D2391" s="4" t="s">
        <v>6763</v>
      </c>
    </row>
    <row r="2392" spans="1:4" ht="56.25">
      <c r="A2392" s="4" t="s">
        <v>6764</v>
      </c>
      <c r="B2392" s="5" t="s">
        <v>6765</v>
      </c>
      <c r="C2392" s="4" t="s">
        <v>47</v>
      </c>
      <c r="D2392" s="4" t="s">
        <v>6766</v>
      </c>
    </row>
    <row r="2393" spans="1:4" ht="56.25">
      <c r="A2393" s="4" t="s">
        <v>6767</v>
      </c>
      <c r="B2393" s="5" t="s">
        <v>6768</v>
      </c>
      <c r="C2393" s="4" t="s">
        <v>47</v>
      </c>
      <c r="D2393" s="4" t="s">
        <v>6769</v>
      </c>
    </row>
    <row r="2394" spans="1:4" ht="56.25">
      <c r="A2394" s="4" t="s">
        <v>6770</v>
      </c>
      <c r="B2394" s="5" t="s">
        <v>6771</v>
      </c>
      <c r="C2394" s="4" t="s">
        <v>47</v>
      </c>
      <c r="D2394" s="4" t="s">
        <v>6313</v>
      </c>
    </row>
    <row r="2395" spans="1:4" ht="56.25">
      <c r="A2395" s="4" t="s">
        <v>6772</v>
      </c>
      <c r="B2395" s="5" t="s">
        <v>6773</v>
      </c>
      <c r="C2395" s="4" t="s">
        <v>47</v>
      </c>
      <c r="D2395" s="4" t="s">
        <v>6774</v>
      </c>
    </row>
    <row r="2396" spans="1:4" ht="56.25">
      <c r="A2396" s="4" t="s">
        <v>6775</v>
      </c>
      <c r="B2396" s="5" t="s">
        <v>6776</v>
      </c>
      <c r="C2396" s="4" t="s">
        <v>47</v>
      </c>
      <c r="D2396" s="4" t="s">
        <v>6777</v>
      </c>
    </row>
    <row r="2397" spans="1:4" ht="56.25">
      <c r="A2397" s="4" t="s">
        <v>6778</v>
      </c>
      <c r="B2397" s="5" t="s">
        <v>6779</v>
      </c>
      <c r="C2397" s="4" t="s">
        <v>47</v>
      </c>
      <c r="D2397" s="4" t="s">
        <v>6780</v>
      </c>
    </row>
    <row r="2398" spans="1:4" ht="56.25">
      <c r="A2398" s="4" t="s">
        <v>6781</v>
      </c>
      <c r="B2398" s="5" t="s">
        <v>6782</v>
      </c>
      <c r="C2398" s="4" t="s">
        <v>47</v>
      </c>
      <c r="D2398" s="4" t="s">
        <v>2746</v>
      </c>
    </row>
    <row r="2399" spans="1:4" ht="56.25">
      <c r="A2399" s="4" t="s">
        <v>6783</v>
      </c>
      <c r="B2399" s="5" t="s">
        <v>6784</v>
      </c>
      <c r="C2399" s="4" t="s">
        <v>47</v>
      </c>
      <c r="D2399" s="4" t="s">
        <v>6785</v>
      </c>
    </row>
    <row r="2400" spans="1:4" ht="67.5">
      <c r="A2400" s="4" t="s">
        <v>6786</v>
      </c>
      <c r="B2400" s="5" t="s">
        <v>6787</v>
      </c>
      <c r="C2400" s="4" t="s">
        <v>47</v>
      </c>
      <c r="D2400" s="4" t="s">
        <v>6788</v>
      </c>
    </row>
    <row r="2401" spans="1:4" ht="78.75">
      <c r="A2401" s="4" t="s">
        <v>6789</v>
      </c>
      <c r="B2401" s="5" t="s">
        <v>6790</v>
      </c>
      <c r="C2401" s="4" t="s">
        <v>47</v>
      </c>
      <c r="D2401" s="4" t="s">
        <v>6791</v>
      </c>
    </row>
    <row r="2402" spans="1:4" ht="67.5">
      <c r="A2402" s="4" t="s">
        <v>6792</v>
      </c>
      <c r="B2402" s="5" t="s">
        <v>6793</v>
      </c>
      <c r="C2402" s="4" t="s">
        <v>47</v>
      </c>
      <c r="D2402" s="4" t="s">
        <v>6794</v>
      </c>
    </row>
    <row r="2403" spans="1:4" ht="67.5">
      <c r="A2403" s="4" t="s">
        <v>6795</v>
      </c>
      <c r="B2403" s="5" t="s">
        <v>6796</v>
      </c>
      <c r="C2403" s="4" t="s">
        <v>47</v>
      </c>
      <c r="D2403" s="4" t="s">
        <v>6797</v>
      </c>
    </row>
    <row r="2404" spans="1:4" ht="67.5">
      <c r="A2404" s="4" t="s">
        <v>6798</v>
      </c>
      <c r="B2404" s="5" t="s">
        <v>6799</v>
      </c>
      <c r="C2404" s="4" t="s">
        <v>47</v>
      </c>
      <c r="D2404" s="4" t="s">
        <v>6800</v>
      </c>
    </row>
    <row r="2405" spans="1:4" ht="45">
      <c r="A2405" s="4" t="s">
        <v>6801</v>
      </c>
      <c r="B2405" s="5" t="s">
        <v>6802</v>
      </c>
      <c r="C2405" s="4" t="s">
        <v>47</v>
      </c>
      <c r="D2405" s="4" t="s">
        <v>6803</v>
      </c>
    </row>
    <row r="2406" spans="1:4" ht="33.75">
      <c r="A2406" s="4" t="s">
        <v>6804</v>
      </c>
      <c r="B2406" s="5" t="s">
        <v>6805</v>
      </c>
      <c r="C2406" s="4" t="s">
        <v>47</v>
      </c>
      <c r="D2406" s="4" t="s">
        <v>6806</v>
      </c>
    </row>
    <row r="2407" spans="1:4" ht="33.75">
      <c r="A2407" s="4" t="s">
        <v>6807</v>
      </c>
      <c r="B2407" s="5" t="s">
        <v>6808</v>
      </c>
      <c r="C2407" s="4" t="s">
        <v>47</v>
      </c>
      <c r="D2407" s="4" t="s">
        <v>6809</v>
      </c>
    </row>
    <row r="2408" spans="1:4" ht="33.75">
      <c r="A2408" s="4" t="s">
        <v>6810</v>
      </c>
      <c r="B2408" s="5" t="s">
        <v>6811</v>
      </c>
      <c r="C2408" s="4" t="s">
        <v>47</v>
      </c>
      <c r="D2408" s="4" t="s">
        <v>6812</v>
      </c>
    </row>
    <row r="2409" spans="1:4" ht="33.75">
      <c r="A2409" s="4" t="s">
        <v>6813</v>
      </c>
      <c r="B2409" s="5" t="s">
        <v>6814</v>
      </c>
      <c r="C2409" s="4" t="s">
        <v>47</v>
      </c>
      <c r="D2409" s="4" t="s">
        <v>6815</v>
      </c>
    </row>
    <row r="2410" spans="1:4" ht="45">
      <c r="A2410" s="4" t="s">
        <v>6816</v>
      </c>
      <c r="B2410" s="5" t="s">
        <v>6817</v>
      </c>
      <c r="C2410" s="4" t="s">
        <v>47</v>
      </c>
      <c r="D2410" s="4" t="s">
        <v>6818</v>
      </c>
    </row>
    <row r="2411" spans="1:4" ht="45">
      <c r="A2411" s="4" t="s">
        <v>6819</v>
      </c>
      <c r="B2411" s="5" t="s">
        <v>6820</v>
      </c>
      <c r="C2411" s="4" t="s">
        <v>47</v>
      </c>
      <c r="D2411" s="4" t="s">
        <v>6818</v>
      </c>
    </row>
    <row r="2412" spans="1:4" ht="22.5">
      <c r="A2412" s="4" t="s">
        <v>6821</v>
      </c>
      <c r="B2412" s="5" t="s">
        <v>6822</v>
      </c>
      <c r="C2412" s="4" t="s">
        <v>47</v>
      </c>
      <c r="D2412" s="4" t="s">
        <v>6823</v>
      </c>
    </row>
    <row r="2413" spans="1:4" ht="33.75">
      <c r="A2413" s="4" t="s">
        <v>6824</v>
      </c>
      <c r="B2413" s="5" t="s">
        <v>6825</v>
      </c>
      <c r="C2413" s="4" t="s">
        <v>47</v>
      </c>
      <c r="D2413" s="4" t="s">
        <v>6826</v>
      </c>
    </row>
    <row r="2414" spans="1:4" ht="33.75">
      <c r="A2414" s="4" t="s">
        <v>6827</v>
      </c>
      <c r="B2414" s="5" t="s">
        <v>6828</v>
      </c>
      <c r="C2414" s="4" t="s">
        <v>47</v>
      </c>
      <c r="D2414" s="4" t="s">
        <v>3192</v>
      </c>
    </row>
    <row r="2415" spans="1:4" ht="22.5">
      <c r="A2415" s="4" t="s">
        <v>6829</v>
      </c>
      <c r="B2415" s="5" t="s">
        <v>6830</v>
      </c>
      <c r="C2415" s="4" t="s">
        <v>1</v>
      </c>
      <c r="D2415" s="4" t="s">
        <v>6831</v>
      </c>
    </row>
    <row r="2416" spans="1:4" ht="56.25">
      <c r="A2416" s="4" t="s">
        <v>6832</v>
      </c>
      <c r="B2416" s="5" t="s">
        <v>6833</v>
      </c>
      <c r="C2416" s="4" t="s">
        <v>47</v>
      </c>
      <c r="D2416" s="4" t="s">
        <v>6834</v>
      </c>
    </row>
    <row r="2417" spans="1:4" ht="45">
      <c r="A2417" s="4" t="s">
        <v>6835</v>
      </c>
      <c r="B2417" s="5" t="s">
        <v>6836</v>
      </c>
      <c r="C2417" s="4" t="s">
        <v>47</v>
      </c>
      <c r="D2417" s="4" t="s">
        <v>6837</v>
      </c>
    </row>
    <row r="2418" spans="1:4" ht="22.5">
      <c r="A2418" s="4" t="s">
        <v>6838</v>
      </c>
      <c r="B2418" s="5" t="s">
        <v>6839</v>
      </c>
      <c r="C2418" s="4" t="s">
        <v>47</v>
      </c>
      <c r="D2418" s="4" t="s">
        <v>6840</v>
      </c>
    </row>
    <row r="2419" spans="1:4" ht="45">
      <c r="A2419" s="4" t="s">
        <v>6841</v>
      </c>
      <c r="B2419" s="5" t="s">
        <v>6842</v>
      </c>
      <c r="C2419" s="4" t="s">
        <v>47</v>
      </c>
      <c r="D2419" s="4" t="s">
        <v>6843</v>
      </c>
    </row>
    <row r="2420" spans="1:4" ht="56.25">
      <c r="A2420" s="4" t="s">
        <v>6844</v>
      </c>
      <c r="B2420" s="5" t="s">
        <v>6845</v>
      </c>
      <c r="C2420" s="4" t="s">
        <v>47</v>
      </c>
      <c r="D2420" s="4" t="s">
        <v>6846</v>
      </c>
    </row>
    <row r="2421" spans="1:4" ht="45">
      <c r="A2421" s="4" t="s">
        <v>6847</v>
      </c>
      <c r="B2421" s="5" t="s">
        <v>6848</v>
      </c>
      <c r="C2421" s="4" t="s">
        <v>47</v>
      </c>
      <c r="D2421" s="4" t="s">
        <v>6849</v>
      </c>
    </row>
    <row r="2422" spans="1:4" ht="33.75">
      <c r="A2422" s="4" t="s">
        <v>6850</v>
      </c>
      <c r="B2422" s="5" t="s">
        <v>6851</v>
      </c>
      <c r="C2422" s="4" t="s">
        <v>47</v>
      </c>
      <c r="D2422" s="4" t="s">
        <v>6852</v>
      </c>
    </row>
    <row r="2423" spans="1:4">
      <c r="A2423" s="7"/>
      <c r="B2423" s="6" t="s">
        <v>8532</v>
      </c>
      <c r="C2423" s="7"/>
      <c r="D2423" s="7"/>
    </row>
    <row r="2424" spans="1:4" ht="45">
      <c r="A2424" s="4" t="s">
        <v>6853</v>
      </c>
      <c r="B2424" s="5" t="s">
        <v>6854</v>
      </c>
      <c r="C2424" s="4" t="s">
        <v>1</v>
      </c>
      <c r="D2424" s="4" t="s">
        <v>6855</v>
      </c>
    </row>
    <row r="2425" spans="1:4" ht="45">
      <c r="A2425" s="4" t="s">
        <v>6856</v>
      </c>
      <c r="B2425" s="5" t="s">
        <v>6857</v>
      </c>
      <c r="C2425" s="4" t="s">
        <v>1</v>
      </c>
      <c r="D2425" s="4" t="s">
        <v>6858</v>
      </c>
    </row>
    <row r="2426" spans="1:4" ht="22.5">
      <c r="A2426" s="4" t="s">
        <v>6859</v>
      </c>
      <c r="B2426" s="5" t="s">
        <v>6860</v>
      </c>
      <c r="C2426" s="4" t="s">
        <v>1</v>
      </c>
      <c r="D2426" s="4" t="s">
        <v>4944</v>
      </c>
    </row>
    <row r="2427" spans="1:4" ht="22.5">
      <c r="A2427" s="4" t="s">
        <v>6861</v>
      </c>
      <c r="B2427" s="5" t="s">
        <v>6862</v>
      </c>
      <c r="C2427" s="4" t="s">
        <v>1</v>
      </c>
      <c r="D2427" s="4" t="s">
        <v>6863</v>
      </c>
    </row>
    <row r="2428" spans="1:4" ht="45">
      <c r="A2428" s="4" t="s">
        <v>6864</v>
      </c>
      <c r="B2428" s="5" t="s">
        <v>6865</v>
      </c>
      <c r="C2428" s="4" t="s">
        <v>1</v>
      </c>
      <c r="D2428" s="4" t="s">
        <v>3195</v>
      </c>
    </row>
    <row r="2429" spans="1:4" ht="45">
      <c r="A2429" s="4" t="s">
        <v>6866</v>
      </c>
      <c r="B2429" s="5" t="s">
        <v>6867</v>
      </c>
      <c r="C2429" s="4" t="s">
        <v>1</v>
      </c>
      <c r="D2429" s="4" t="s">
        <v>6868</v>
      </c>
    </row>
    <row r="2430" spans="1:4" ht="45">
      <c r="A2430" s="4" t="s">
        <v>6869</v>
      </c>
      <c r="B2430" s="5" t="s">
        <v>6870</v>
      </c>
      <c r="C2430" s="4" t="s">
        <v>1</v>
      </c>
      <c r="D2430" s="4" t="s">
        <v>4743</v>
      </c>
    </row>
    <row r="2431" spans="1:4" ht="56.25">
      <c r="A2431" s="4" t="s">
        <v>6871</v>
      </c>
      <c r="B2431" s="5" t="s">
        <v>6872</v>
      </c>
      <c r="C2431" s="4" t="s">
        <v>1</v>
      </c>
      <c r="D2431" s="4" t="s">
        <v>3502</v>
      </c>
    </row>
    <row r="2432" spans="1:4" ht="22.5">
      <c r="A2432" s="4" t="s">
        <v>6873</v>
      </c>
      <c r="B2432" s="5" t="s">
        <v>6874</v>
      </c>
      <c r="C2432" s="4" t="s">
        <v>1</v>
      </c>
      <c r="D2432" s="4" t="s">
        <v>3314</v>
      </c>
    </row>
    <row r="2433" spans="1:4" ht="45">
      <c r="A2433" s="4" t="s">
        <v>6875</v>
      </c>
      <c r="B2433" s="5" t="s">
        <v>6876</v>
      </c>
      <c r="C2433" s="4" t="s">
        <v>1</v>
      </c>
      <c r="D2433" s="4" t="s">
        <v>6877</v>
      </c>
    </row>
    <row r="2434" spans="1:4" ht="34.5" thickBot="1">
      <c r="A2434" s="8" t="s">
        <v>6878</v>
      </c>
      <c r="B2434" s="9" t="s">
        <v>6879</v>
      </c>
      <c r="C2434" s="8" t="s">
        <v>1</v>
      </c>
      <c r="D2434" s="8" t="s">
        <v>316</v>
      </c>
    </row>
    <row r="2435" spans="1:4" ht="13.5" thickBot="1">
      <c r="A2435" s="12"/>
      <c r="B2435" s="13" t="s">
        <v>8531</v>
      </c>
      <c r="C2435" s="14"/>
      <c r="D2435" s="15"/>
    </row>
    <row r="2436" spans="1:4" ht="45">
      <c r="A2436" s="10" t="s">
        <v>6880</v>
      </c>
      <c r="B2436" s="11" t="s">
        <v>6881</v>
      </c>
      <c r="C2436" s="10" t="s">
        <v>47</v>
      </c>
      <c r="D2436" s="10" t="s">
        <v>6882</v>
      </c>
    </row>
    <row r="2437" spans="1:4" ht="33.75">
      <c r="A2437" s="4" t="s">
        <v>6883</v>
      </c>
      <c r="B2437" s="5" t="s">
        <v>6884</v>
      </c>
      <c r="C2437" s="4" t="s">
        <v>1</v>
      </c>
      <c r="D2437" s="4" t="s">
        <v>6885</v>
      </c>
    </row>
    <row r="2438" spans="1:4" ht="68.25" thickBot="1">
      <c r="A2438" s="4" t="s">
        <v>6887</v>
      </c>
      <c r="B2438" s="5" t="s">
        <v>6888</v>
      </c>
      <c r="C2438" s="4" t="s">
        <v>294</v>
      </c>
      <c r="D2438" s="4" t="s">
        <v>6889</v>
      </c>
    </row>
    <row r="2439" spans="1:4" ht="13.5" thickBot="1">
      <c r="A2439" s="12"/>
      <c r="B2439" s="13" t="s">
        <v>8530</v>
      </c>
      <c r="C2439" s="14"/>
      <c r="D2439" s="15"/>
    </row>
    <row r="2440" spans="1:4" ht="67.5">
      <c r="A2440" s="10" t="s">
        <v>6891</v>
      </c>
      <c r="B2440" s="11" t="s">
        <v>6892</v>
      </c>
      <c r="C2440" s="10" t="s">
        <v>47</v>
      </c>
      <c r="D2440" s="10" t="s">
        <v>6893</v>
      </c>
    </row>
    <row r="2441" spans="1:4" ht="56.25">
      <c r="A2441" s="4" t="s">
        <v>6894</v>
      </c>
      <c r="B2441" s="5" t="s">
        <v>6895</v>
      </c>
      <c r="C2441" s="4" t="s">
        <v>47</v>
      </c>
      <c r="D2441" s="4" t="s">
        <v>2443</v>
      </c>
    </row>
    <row r="2442" spans="1:4" ht="56.25">
      <c r="A2442" s="4" t="s">
        <v>6896</v>
      </c>
      <c r="B2442" s="5" t="s">
        <v>6897</v>
      </c>
      <c r="C2442" s="4" t="s">
        <v>47</v>
      </c>
      <c r="D2442" s="4" t="s">
        <v>6898</v>
      </c>
    </row>
    <row r="2443" spans="1:4" ht="56.25">
      <c r="A2443" s="4" t="s">
        <v>6899</v>
      </c>
      <c r="B2443" s="5" t="s">
        <v>6900</v>
      </c>
      <c r="C2443" s="4" t="s">
        <v>47</v>
      </c>
      <c r="D2443" s="4" t="s">
        <v>6901</v>
      </c>
    </row>
    <row r="2444" spans="1:4" ht="67.5">
      <c r="A2444" s="4" t="s">
        <v>6902</v>
      </c>
      <c r="B2444" s="5" t="s">
        <v>6903</v>
      </c>
      <c r="C2444" s="4" t="s">
        <v>47</v>
      </c>
      <c r="D2444" s="4" t="s">
        <v>6904</v>
      </c>
    </row>
    <row r="2445" spans="1:4" ht="56.25">
      <c r="A2445" s="4" t="s">
        <v>6905</v>
      </c>
      <c r="B2445" s="5" t="s">
        <v>6906</v>
      </c>
      <c r="C2445" s="4" t="s">
        <v>47</v>
      </c>
      <c r="D2445" s="4" t="s">
        <v>1233</v>
      </c>
    </row>
    <row r="2446" spans="1:4" ht="56.25">
      <c r="A2446" s="4" t="s">
        <v>6907</v>
      </c>
      <c r="B2446" s="5" t="s">
        <v>6908</v>
      </c>
      <c r="C2446" s="4" t="s">
        <v>47</v>
      </c>
      <c r="D2446" s="4" t="s">
        <v>6909</v>
      </c>
    </row>
    <row r="2447" spans="1:4" ht="56.25">
      <c r="A2447" s="4" t="s">
        <v>6910</v>
      </c>
      <c r="B2447" s="5" t="s">
        <v>6911</v>
      </c>
      <c r="C2447" s="4" t="s">
        <v>47</v>
      </c>
      <c r="D2447" s="4" t="s">
        <v>6912</v>
      </c>
    </row>
    <row r="2448" spans="1:4" ht="67.5">
      <c r="A2448" s="4" t="s">
        <v>6913</v>
      </c>
      <c r="B2448" s="5" t="s">
        <v>6914</v>
      </c>
      <c r="C2448" s="4" t="s">
        <v>47</v>
      </c>
      <c r="D2448" s="4" t="s">
        <v>6915</v>
      </c>
    </row>
    <row r="2449" spans="1:4" ht="56.25">
      <c r="A2449" s="4" t="s">
        <v>6916</v>
      </c>
      <c r="B2449" s="5" t="s">
        <v>6917</v>
      </c>
      <c r="C2449" s="4" t="s">
        <v>47</v>
      </c>
      <c r="D2449" s="4" t="s">
        <v>871</v>
      </c>
    </row>
    <row r="2450" spans="1:4" ht="56.25">
      <c r="A2450" s="4" t="s">
        <v>6918</v>
      </c>
      <c r="B2450" s="5" t="s">
        <v>6919</v>
      </c>
      <c r="C2450" s="4" t="s">
        <v>47</v>
      </c>
      <c r="D2450" s="4" t="s">
        <v>6323</v>
      </c>
    </row>
    <row r="2451" spans="1:4" ht="56.25">
      <c r="A2451" s="4" t="s">
        <v>6920</v>
      </c>
      <c r="B2451" s="5" t="s">
        <v>6921</v>
      </c>
      <c r="C2451" s="4" t="s">
        <v>47</v>
      </c>
      <c r="D2451" s="4" t="s">
        <v>6922</v>
      </c>
    </row>
    <row r="2452" spans="1:4" ht="67.5">
      <c r="A2452" s="4" t="s">
        <v>6923</v>
      </c>
      <c r="B2452" s="5" t="s">
        <v>6924</v>
      </c>
      <c r="C2452" s="4" t="s">
        <v>47</v>
      </c>
      <c r="D2452" s="4" t="s">
        <v>112</v>
      </c>
    </row>
    <row r="2453" spans="1:4" ht="56.25">
      <c r="A2453" s="4" t="s">
        <v>6925</v>
      </c>
      <c r="B2453" s="5" t="s">
        <v>6926</v>
      </c>
      <c r="C2453" s="4" t="s">
        <v>47</v>
      </c>
      <c r="D2453" s="4" t="s">
        <v>6927</v>
      </c>
    </row>
    <row r="2454" spans="1:4" ht="67.5">
      <c r="A2454" s="4" t="s">
        <v>6928</v>
      </c>
      <c r="B2454" s="5" t="s">
        <v>6929</v>
      </c>
      <c r="C2454" s="4" t="s">
        <v>47</v>
      </c>
      <c r="D2454" s="4" t="s">
        <v>6930</v>
      </c>
    </row>
    <row r="2455" spans="1:4" ht="56.25">
      <c r="A2455" s="4" t="s">
        <v>6931</v>
      </c>
      <c r="B2455" s="5" t="s">
        <v>6932</v>
      </c>
      <c r="C2455" s="4" t="s">
        <v>47</v>
      </c>
      <c r="D2455" s="4" t="s">
        <v>894</v>
      </c>
    </row>
    <row r="2456" spans="1:4" ht="67.5">
      <c r="A2456" s="4" t="s">
        <v>6933</v>
      </c>
      <c r="B2456" s="5" t="s">
        <v>6934</v>
      </c>
      <c r="C2456" s="4" t="s">
        <v>47</v>
      </c>
      <c r="D2456" s="4" t="s">
        <v>6935</v>
      </c>
    </row>
    <row r="2457" spans="1:4" ht="56.25">
      <c r="A2457" s="4" t="s">
        <v>6936</v>
      </c>
      <c r="B2457" s="5" t="s">
        <v>6937</v>
      </c>
      <c r="C2457" s="4" t="s">
        <v>47</v>
      </c>
      <c r="D2457" s="4" t="s">
        <v>6938</v>
      </c>
    </row>
    <row r="2458" spans="1:4" ht="67.5">
      <c r="A2458" s="4" t="s">
        <v>6939</v>
      </c>
      <c r="B2458" s="5" t="s">
        <v>6940</v>
      </c>
      <c r="C2458" s="4" t="s">
        <v>47</v>
      </c>
      <c r="D2458" s="4" t="s">
        <v>6941</v>
      </c>
    </row>
    <row r="2459" spans="1:4" ht="56.25">
      <c r="A2459" s="4" t="s">
        <v>6942</v>
      </c>
      <c r="B2459" s="5" t="s">
        <v>6943</v>
      </c>
      <c r="C2459" s="4" t="s">
        <v>47</v>
      </c>
      <c r="D2459" s="4" t="s">
        <v>6944</v>
      </c>
    </row>
    <row r="2460" spans="1:4" ht="67.5">
      <c r="A2460" s="4" t="s">
        <v>6945</v>
      </c>
      <c r="B2460" s="5" t="s">
        <v>6946</v>
      </c>
      <c r="C2460" s="4" t="s">
        <v>47</v>
      </c>
      <c r="D2460" s="4" t="s">
        <v>6947</v>
      </c>
    </row>
    <row r="2461" spans="1:4" ht="56.25">
      <c r="A2461" s="4" t="s">
        <v>6948</v>
      </c>
      <c r="B2461" s="5" t="s">
        <v>6949</v>
      </c>
      <c r="C2461" s="4" t="s">
        <v>47</v>
      </c>
      <c r="D2461" s="4" t="s">
        <v>6950</v>
      </c>
    </row>
    <row r="2462" spans="1:4" ht="67.5">
      <c r="A2462" s="4" t="s">
        <v>6951</v>
      </c>
      <c r="B2462" s="5" t="s">
        <v>6952</v>
      </c>
      <c r="C2462" s="4" t="s">
        <v>47</v>
      </c>
      <c r="D2462" s="4" t="s">
        <v>6953</v>
      </c>
    </row>
    <row r="2463" spans="1:4" ht="56.25">
      <c r="A2463" s="4" t="s">
        <v>6954</v>
      </c>
      <c r="B2463" s="5" t="s">
        <v>6955</v>
      </c>
      <c r="C2463" s="4" t="s">
        <v>47</v>
      </c>
      <c r="D2463" s="4" t="s">
        <v>6956</v>
      </c>
    </row>
    <row r="2464" spans="1:4" ht="67.5">
      <c r="A2464" s="4" t="s">
        <v>6957</v>
      </c>
      <c r="B2464" s="5" t="s">
        <v>6958</v>
      </c>
      <c r="C2464" s="4" t="s">
        <v>47</v>
      </c>
      <c r="D2464" s="4" t="s">
        <v>6959</v>
      </c>
    </row>
    <row r="2465" spans="1:4" ht="56.25">
      <c r="A2465" s="4" t="s">
        <v>6960</v>
      </c>
      <c r="B2465" s="5" t="s">
        <v>6961</v>
      </c>
      <c r="C2465" s="4" t="s">
        <v>47</v>
      </c>
      <c r="D2465" s="4" t="s">
        <v>6962</v>
      </c>
    </row>
    <row r="2466" spans="1:4" ht="67.5">
      <c r="A2466" s="4" t="s">
        <v>6963</v>
      </c>
      <c r="B2466" s="5" t="s">
        <v>6964</v>
      </c>
      <c r="C2466" s="4" t="s">
        <v>47</v>
      </c>
      <c r="D2466" s="4" t="s">
        <v>6965</v>
      </c>
    </row>
    <row r="2467" spans="1:4" ht="56.25">
      <c r="A2467" s="4" t="s">
        <v>6966</v>
      </c>
      <c r="B2467" s="5" t="s">
        <v>6967</v>
      </c>
      <c r="C2467" s="4" t="s">
        <v>47</v>
      </c>
      <c r="D2467" s="4" t="s">
        <v>890</v>
      </c>
    </row>
    <row r="2468" spans="1:4" ht="67.5">
      <c r="A2468" s="4" t="s">
        <v>6968</v>
      </c>
      <c r="B2468" s="5" t="s">
        <v>6969</v>
      </c>
      <c r="C2468" s="4" t="s">
        <v>47</v>
      </c>
      <c r="D2468" s="4" t="s">
        <v>861</v>
      </c>
    </row>
    <row r="2469" spans="1:4" ht="56.25">
      <c r="A2469" s="4" t="s">
        <v>6970</v>
      </c>
      <c r="B2469" s="5" t="s">
        <v>6971</v>
      </c>
      <c r="C2469" s="4" t="s">
        <v>47</v>
      </c>
      <c r="D2469" s="4" t="s">
        <v>5676</v>
      </c>
    </row>
    <row r="2470" spans="1:4" ht="67.5">
      <c r="A2470" s="4" t="s">
        <v>6972</v>
      </c>
      <c r="B2470" s="5" t="s">
        <v>6973</v>
      </c>
      <c r="C2470" s="4" t="s">
        <v>47</v>
      </c>
      <c r="D2470" s="4" t="s">
        <v>6974</v>
      </c>
    </row>
    <row r="2471" spans="1:4" ht="56.25">
      <c r="A2471" s="4" t="s">
        <v>6975</v>
      </c>
      <c r="B2471" s="5" t="s">
        <v>6976</v>
      </c>
      <c r="C2471" s="4" t="s">
        <v>47</v>
      </c>
      <c r="D2471" s="4" t="s">
        <v>6977</v>
      </c>
    </row>
    <row r="2472" spans="1:4" ht="67.5">
      <c r="A2472" s="4" t="s">
        <v>6978</v>
      </c>
      <c r="B2472" s="5" t="s">
        <v>6979</v>
      </c>
      <c r="C2472" s="4" t="s">
        <v>47</v>
      </c>
      <c r="D2472" s="4" t="s">
        <v>6980</v>
      </c>
    </row>
    <row r="2473" spans="1:4" ht="67.5">
      <c r="A2473" s="4" t="s">
        <v>6981</v>
      </c>
      <c r="B2473" s="5" t="s">
        <v>6982</v>
      </c>
      <c r="C2473" s="4" t="s">
        <v>47</v>
      </c>
      <c r="D2473" s="4" t="s">
        <v>6983</v>
      </c>
    </row>
    <row r="2474" spans="1:4" ht="67.5">
      <c r="A2474" s="4" t="s">
        <v>6984</v>
      </c>
      <c r="B2474" s="5" t="s">
        <v>6985</v>
      </c>
      <c r="C2474" s="4" t="s">
        <v>47</v>
      </c>
      <c r="D2474" s="4" t="s">
        <v>6986</v>
      </c>
    </row>
    <row r="2475" spans="1:4" ht="56.25">
      <c r="A2475" s="4" t="s">
        <v>6987</v>
      </c>
      <c r="B2475" s="5" t="s">
        <v>6988</v>
      </c>
      <c r="C2475" s="4" t="s">
        <v>47</v>
      </c>
      <c r="D2475" s="4" t="s">
        <v>6989</v>
      </c>
    </row>
    <row r="2476" spans="1:4" ht="67.5">
      <c r="A2476" s="4" t="s">
        <v>6990</v>
      </c>
      <c r="B2476" s="5" t="s">
        <v>6991</v>
      </c>
      <c r="C2476" s="4" t="s">
        <v>47</v>
      </c>
      <c r="D2476" s="4" t="s">
        <v>6992</v>
      </c>
    </row>
    <row r="2477" spans="1:4" ht="67.5">
      <c r="A2477" s="4" t="s">
        <v>6993</v>
      </c>
      <c r="B2477" s="5" t="s">
        <v>6994</v>
      </c>
      <c r="C2477" s="4" t="s">
        <v>47</v>
      </c>
      <c r="D2477" s="4" t="s">
        <v>133</v>
      </c>
    </row>
    <row r="2478" spans="1:4" ht="67.5">
      <c r="A2478" s="4" t="s">
        <v>6995</v>
      </c>
      <c r="B2478" s="5" t="s">
        <v>6996</v>
      </c>
      <c r="C2478" s="4" t="s">
        <v>47</v>
      </c>
      <c r="D2478" s="4" t="s">
        <v>35</v>
      </c>
    </row>
    <row r="2479" spans="1:4" ht="56.25">
      <c r="A2479" s="4" t="s">
        <v>6997</v>
      </c>
      <c r="B2479" s="5" t="s">
        <v>6998</v>
      </c>
      <c r="C2479" s="4" t="s">
        <v>47</v>
      </c>
      <c r="D2479" s="4" t="s">
        <v>6999</v>
      </c>
    </row>
    <row r="2480" spans="1:4" ht="45">
      <c r="A2480" s="4" t="s">
        <v>7000</v>
      </c>
      <c r="B2480" s="5" t="s">
        <v>7001</v>
      </c>
      <c r="C2480" s="4" t="s">
        <v>47</v>
      </c>
      <c r="D2480" s="4" t="s">
        <v>33</v>
      </c>
    </row>
    <row r="2481" spans="1:4" ht="45">
      <c r="A2481" s="4" t="s">
        <v>7002</v>
      </c>
      <c r="B2481" s="5" t="s">
        <v>7003</v>
      </c>
      <c r="C2481" s="4" t="s">
        <v>47</v>
      </c>
      <c r="D2481" s="4" t="s">
        <v>7004</v>
      </c>
    </row>
    <row r="2482" spans="1:4" ht="45">
      <c r="A2482" s="4" t="s">
        <v>7005</v>
      </c>
      <c r="B2482" s="5" t="s">
        <v>7006</v>
      </c>
      <c r="C2482" s="4" t="s">
        <v>47</v>
      </c>
      <c r="D2482" s="4" t="s">
        <v>4575</v>
      </c>
    </row>
    <row r="2483" spans="1:4" ht="33.75">
      <c r="A2483" s="4" t="s">
        <v>7007</v>
      </c>
      <c r="B2483" s="5" t="s">
        <v>7008</v>
      </c>
      <c r="C2483" s="4" t="s">
        <v>47</v>
      </c>
      <c r="D2483" s="4" t="s">
        <v>6886</v>
      </c>
    </row>
    <row r="2484" spans="1:4" ht="33.75">
      <c r="A2484" s="4" t="s">
        <v>7009</v>
      </c>
      <c r="B2484" s="5" t="s">
        <v>7010</v>
      </c>
      <c r="C2484" s="4" t="s">
        <v>47</v>
      </c>
      <c r="D2484" s="4" t="s">
        <v>7011</v>
      </c>
    </row>
    <row r="2485" spans="1:4" ht="33.75">
      <c r="A2485" s="4" t="s">
        <v>7012</v>
      </c>
      <c r="B2485" s="5" t="s">
        <v>7013</v>
      </c>
      <c r="C2485" s="4" t="s">
        <v>47</v>
      </c>
      <c r="D2485" s="4" t="s">
        <v>1569</v>
      </c>
    </row>
    <row r="2486" spans="1:4" ht="67.5">
      <c r="A2486" s="4" t="s">
        <v>7014</v>
      </c>
      <c r="B2486" s="5" t="s">
        <v>7015</v>
      </c>
      <c r="C2486" s="4" t="s">
        <v>47</v>
      </c>
      <c r="D2486" s="4" t="s">
        <v>7016</v>
      </c>
    </row>
    <row r="2487" spans="1:4" ht="56.25">
      <c r="A2487" s="4" t="s">
        <v>7017</v>
      </c>
      <c r="B2487" s="5" t="s">
        <v>7018</v>
      </c>
      <c r="C2487" s="4" t="s">
        <v>47</v>
      </c>
      <c r="D2487" s="4" t="s">
        <v>7019</v>
      </c>
    </row>
    <row r="2488" spans="1:4" ht="67.5">
      <c r="A2488" s="4" t="s">
        <v>7020</v>
      </c>
      <c r="B2488" s="5" t="s">
        <v>7021</v>
      </c>
      <c r="C2488" s="4" t="s">
        <v>47</v>
      </c>
      <c r="D2488" s="4" t="s">
        <v>7022</v>
      </c>
    </row>
    <row r="2489" spans="1:4" ht="56.25">
      <c r="A2489" s="4" t="s">
        <v>7023</v>
      </c>
      <c r="B2489" s="5" t="s">
        <v>7024</v>
      </c>
      <c r="C2489" s="4" t="s">
        <v>47</v>
      </c>
      <c r="D2489" s="4" t="s">
        <v>7025</v>
      </c>
    </row>
    <row r="2490" spans="1:4" ht="67.5">
      <c r="A2490" s="4" t="s">
        <v>7026</v>
      </c>
      <c r="B2490" s="5" t="s">
        <v>7027</v>
      </c>
      <c r="C2490" s="4" t="s">
        <v>47</v>
      </c>
      <c r="D2490" s="4" t="s">
        <v>7028</v>
      </c>
    </row>
    <row r="2491" spans="1:4" ht="56.25">
      <c r="A2491" s="4" t="s">
        <v>7029</v>
      </c>
      <c r="B2491" s="5" t="s">
        <v>7030</v>
      </c>
      <c r="C2491" s="4" t="s">
        <v>47</v>
      </c>
      <c r="D2491" s="4" t="s">
        <v>7031</v>
      </c>
    </row>
    <row r="2492" spans="1:4" ht="67.5">
      <c r="A2492" s="4" t="s">
        <v>7032</v>
      </c>
      <c r="B2492" s="5" t="s">
        <v>7033</v>
      </c>
      <c r="C2492" s="4" t="s">
        <v>47</v>
      </c>
      <c r="D2492" s="4" t="s">
        <v>7034</v>
      </c>
    </row>
    <row r="2493" spans="1:4" ht="56.25">
      <c r="A2493" s="4" t="s">
        <v>7035</v>
      </c>
      <c r="B2493" s="5" t="s">
        <v>7036</v>
      </c>
      <c r="C2493" s="4" t="s">
        <v>47</v>
      </c>
      <c r="D2493" s="4" t="s">
        <v>7037</v>
      </c>
    </row>
    <row r="2494" spans="1:4" ht="67.5">
      <c r="A2494" s="4" t="s">
        <v>7038</v>
      </c>
      <c r="B2494" s="5" t="s">
        <v>7039</v>
      </c>
      <c r="C2494" s="4" t="s">
        <v>47</v>
      </c>
      <c r="D2494" s="4" t="s">
        <v>38</v>
      </c>
    </row>
    <row r="2495" spans="1:4" ht="56.25">
      <c r="A2495" s="4" t="s">
        <v>7040</v>
      </c>
      <c r="B2495" s="5" t="s">
        <v>7041</v>
      </c>
      <c r="C2495" s="4" t="s">
        <v>47</v>
      </c>
      <c r="D2495" s="4" t="s">
        <v>100</v>
      </c>
    </row>
    <row r="2496" spans="1:4" ht="67.5">
      <c r="A2496" s="4" t="s">
        <v>7042</v>
      </c>
      <c r="B2496" s="5" t="s">
        <v>7043</v>
      </c>
      <c r="C2496" s="4" t="s">
        <v>47</v>
      </c>
      <c r="D2496" s="4" t="s">
        <v>7044</v>
      </c>
    </row>
    <row r="2497" spans="1:4" ht="56.25">
      <c r="A2497" s="4" t="s">
        <v>7045</v>
      </c>
      <c r="B2497" s="5" t="s">
        <v>7046</v>
      </c>
      <c r="C2497" s="4" t="s">
        <v>47</v>
      </c>
      <c r="D2497" s="4" t="s">
        <v>7047</v>
      </c>
    </row>
    <row r="2498" spans="1:4" ht="67.5">
      <c r="A2498" s="4" t="s">
        <v>7048</v>
      </c>
      <c r="B2498" s="5" t="s">
        <v>7049</v>
      </c>
      <c r="C2498" s="4" t="s">
        <v>47</v>
      </c>
      <c r="D2498" s="4" t="s">
        <v>7050</v>
      </c>
    </row>
    <row r="2499" spans="1:4" ht="56.25">
      <c r="A2499" s="4" t="s">
        <v>7051</v>
      </c>
      <c r="B2499" s="5" t="s">
        <v>7052</v>
      </c>
      <c r="C2499" s="4" t="s">
        <v>47</v>
      </c>
      <c r="D2499" s="4" t="s">
        <v>7053</v>
      </c>
    </row>
    <row r="2500" spans="1:4" ht="67.5">
      <c r="A2500" s="4" t="s">
        <v>7054</v>
      </c>
      <c r="B2500" s="5" t="s">
        <v>7055</v>
      </c>
      <c r="C2500" s="4" t="s">
        <v>47</v>
      </c>
      <c r="D2500" s="4" t="s">
        <v>7056</v>
      </c>
    </row>
    <row r="2501" spans="1:4" ht="56.25">
      <c r="A2501" s="4" t="s">
        <v>7057</v>
      </c>
      <c r="B2501" s="5" t="s">
        <v>7058</v>
      </c>
      <c r="C2501" s="4" t="s">
        <v>47</v>
      </c>
      <c r="D2501" s="4" t="s">
        <v>7059</v>
      </c>
    </row>
    <row r="2502" spans="1:4" ht="67.5">
      <c r="A2502" s="4" t="s">
        <v>7060</v>
      </c>
      <c r="B2502" s="5" t="s">
        <v>7061</v>
      </c>
      <c r="C2502" s="4" t="s">
        <v>47</v>
      </c>
      <c r="D2502" s="4" t="s">
        <v>7062</v>
      </c>
    </row>
    <row r="2503" spans="1:4" ht="56.25">
      <c r="A2503" s="4" t="s">
        <v>7063</v>
      </c>
      <c r="B2503" s="5" t="s">
        <v>7064</v>
      </c>
      <c r="C2503" s="4" t="s">
        <v>47</v>
      </c>
      <c r="D2503" s="4" t="s">
        <v>7065</v>
      </c>
    </row>
    <row r="2504" spans="1:4" ht="67.5">
      <c r="A2504" s="4" t="s">
        <v>7066</v>
      </c>
      <c r="B2504" s="5" t="s">
        <v>7067</v>
      </c>
      <c r="C2504" s="4" t="s">
        <v>47</v>
      </c>
      <c r="D2504" s="4" t="s">
        <v>7068</v>
      </c>
    </row>
    <row r="2505" spans="1:4" ht="56.25">
      <c r="A2505" s="4" t="s">
        <v>7069</v>
      </c>
      <c r="B2505" s="5" t="s">
        <v>7070</v>
      </c>
      <c r="C2505" s="4" t="s">
        <v>47</v>
      </c>
      <c r="D2505" s="4" t="s">
        <v>7071</v>
      </c>
    </row>
    <row r="2506" spans="1:4" ht="67.5">
      <c r="A2506" s="4" t="s">
        <v>7072</v>
      </c>
      <c r="B2506" s="5" t="s">
        <v>7073</v>
      </c>
      <c r="C2506" s="4" t="s">
        <v>47</v>
      </c>
      <c r="D2506" s="4" t="s">
        <v>6329</v>
      </c>
    </row>
    <row r="2507" spans="1:4" ht="56.25">
      <c r="A2507" s="4" t="s">
        <v>7074</v>
      </c>
      <c r="B2507" s="5" t="s">
        <v>7075</v>
      </c>
      <c r="C2507" s="4" t="s">
        <v>47</v>
      </c>
      <c r="D2507" s="4" t="s">
        <v>4273</v>
      </c>
    </row>
    <row r="2508" spans="1:4" ht="67.5">
      <c r="A2508" s="4" t="s">
        <v>7076</v>
      </c>
      <c r="B2508" s="5" t="s">
        <v>7077</v>
      </c>
      <c r="C2508" s="4" t="s">
        <v>47</v>
      </c>
      <c r="D2508" s="4" t="s">
        <v>162</v>
      </c>
    </row>
    <row r="2509" spans="1:4" ht="56.25">
      <c r="A2509" s="4" t="s">
        <v>7078</v>
      </c>
      <c r="B2509" s="5" t="s">
        <v>7079</v>
      </c>
      <c r="C2509" s="4" t="s">
        <v>47</v>
      </c>
      <c r="D2509" s="4" t="s">
        <v>7080</v>
      </c>
    </row>
    <row r="2510" spans="1:4" ht="101.25">
      <c r="A2510" s="4" t="s">
        <v>7081</v>
      </c>
      <c r="B2510" s="5" t="s">
        <v>7082</v>
      </c>
      <c r="C2510" s="4" t="s">
        <v>47</v>
      </c>
      <c r="D2510" s="4" t="s">
        <v>7083</v>
      </c>
    </row>
    <row r="2511" spans="1:4" ht="123.75">
      <c r="A2511" s="4" t="s">
        <v>7084</v>
      </c>
      <c r="B2511" s="5" t="s">
        <v>7085</v>
      </c>
      <c r="C2511" s="4" t="s">
        <v>47</v>
      </c>
      <c r="D2511" s="4" t="s">
        <v>2697</v>
      </c>
    </row>
    <row r="2512" spans="1:4" ht="90">
      <c r="A2512" s="4" t="s">
        <v>7086</v>
      </c>
      <c r="B2512" s="5" t="s">
        <v>7087</v>
      </c>
      <c r="C2512" s="4" t="s">
        <v>47</v>
      </c>
      <c r="D2512" s="4" t="s">
        <v>7088</v>
      </c>
    </row>
    <row r="2513" spans="1:4" ht="113.25" thickBot="1">
      <c r="A2513" s="8" t="s">
        <v>7089</v>
      </c>
      <c r="B2513" s="9" t="s">
        <v>7090</v>
      </c>
      <c r="C2513" s="8" t="s">
        <v>47</v>
      </c>
      <c r="D2513" s="8" t="s">
        <v>7091</v>
      </c>
    </row>
    <row r="2514" spans="1:4" ht="13.5" thickBot="1">
      <c r="A2514" s="12"/>
      <c r="B2514" s="13" t="s">
        <v>8529</v>
      </c>
      <c r="C2514" s="14"/>
      <c r="D2514" s="15"/>
    </row>
    <row r="2515" spans="1:4" ht="22.5">
      <c r="A2515" s="10" t="s">
        <v>7092</v>
      </c>
      <c r="B2515" s="11" t="s">
        <v>7093</v>
      </c>
      <c r="C2515" s="10" t="s">
        <v>1</v>
      </c>
      <c r="D2515" s="10" t="s">
        <v>189</v>
      </c>
    </row>
    <row r="2516" spans="1:4" ht="34.5" thickBot="1">
      <c r="A2516" s="8" t="s">
        <v>7094</v>
      </c>
      <c r="B2516" s="9" t="s">
        <v>7095</v>
      </c>
      <c r="C2516" s="8" t="s">
        <v>1</v>
      </c>
      <c r="D2516" s="8" t="s">
        <v>7096</v>
      </c>
    </row>
    <row r="2517" spans="1:4" ht="13.5" thickBot="1">
      <c r="A2517" s="12"/>
      <c r="B2517" s="13" t="s">
        <v>8528</v>
      </c>
      <c r="C2517" s="14"/>
      <c r="D2517" s="15"/>
    </row>
    <row r="2518" spans="1:4" ht="67.5">
      <c r="A2518" s="10" t="s">
        <v>7097</v>
      </c>
      <c r="B2518" s="11" t="s">
        <v>7098</v>
      </c>
      <c r="C2518" s="10" t="s">
        <v>47</v>
      </c>
      <c r="D2518" s="10" t="s">
        <v>311</v>
      </c>
    </row>
    <row r="2519" spans="1:4" ht="78.75">
      <c r="A2519" s="4" t="s">
        <v>7099</v>
      </c>
      <c r="B2519" s="5" t="s">
        <v>7100</v>
      </c>
      <c r="C2519" s="4" t="s">
        <v>47</v>
      </c>
      <c r="D2519" s="4" t="s">
        <v>7101</v>
      </c>
    </row>
    <row r="2520" spans="1:4" ht="67.5">
      <c r="A2520" s="4" t="s">
        <v>7102</v>
      </c>
      <c r="B2520" s="5" t="s">
        <v>7103</v>
      </c>
      <c r="C2520" s="4" t="s">
        <v>47</v>
      </c>
      <c r="D2520" s="4" t="s">
        <v>116</v>
      </c>
    </row>
    <row r="2521" spans="1:4" ht="78.75">
      <c r="A2521" s="4" t="s">
        <v>7104</v>
      </c>
      <c r="B2521" s="5" t="s">
        <v>7105</v>
      </c>
      <c r="C2521" s="4" t="s">
        <v>47</v>
      </c>
      <c r="D2521" s="4" t="s">
        <v>7106</v>
      </c>
    </row>
    <row r="2522" spans="1:4" ht="67.5">
      <c r="A2522" s="4" t="s">
        <v>7107</v>
      </c>
      <c r="B2522" s="5" t="s">
        <v>7108</v>
      </c>
      <c r="C2522" s="4" t="s">
        <v>47</v>
      </c>
      <c r="D2522" s="4" t="s">
        <v>2094</v>
      </c>
    </row>
    <row r="2523" spans="1:4" ht="67.5">
      <c r="A2523" s="4" t="s">
        <v>7109</v>
      </c>
      <c r="B2523" s="5" t="s">
        <v>7110</v>
      </c>
      <c r="C2523" s="4" t="s">
        <v>47</v>
      </c>
      <c r="D2523" s="4" t="s">
        <v>1379</v>
      </c>
    </row>
    <row r="2524" spans="1:4" ht="56.25">
      <c r="A2524" s="4" t="s">
        <v>7111</v>
      </c>
      <c r="B2524" s="5" t="s">
        <v>7112</v>
      </c>
      <c r="C2524" s="4" t="s">
        <v>47</v>
      </c>
      <c r="D2524" s="4" t="s">
        <v>129</v>
      </c>
    </row>
    <row r="2525" spans="1:4" ht="67.5">
      <c r="A2525" s="4" t="s">
        <v>7113</v>
      </c>
      <c r="B2525" s="5" t="s">
        <v>7114</v>
      </c>
      <c r="C2525" s="4" t="s">
        <v>47</v>
      </c>
      <c r="D2525" s="4" t="s">
        <v>203</v>
      </c>
    </row>
    <row r="2526" spans="1:4" ht="56.25">
      <c r="A2526" s="4" t="s">
        <v>7115</v>
      </c>
      <c r="B2526" s="5" t="s">
        <v>7116</v>
      </c>
      <c r="C2526" s="4" t="s">
        <v>47</v>
      </c>
      <c r="D2526" s="4" t="s">
        <v>7117</v>
      </c>
    </row>
    <row r="2527" spans="1:4" ht="56.25">
      <c r="A2527" s="4" t="s">
        <v>7118</v>
      </c>
      <c r="B2527" s="5" t="s">
        <v>7119</v>
      </c>
      <c r="C2527" s="4" t="s">
        <v>47</v>
      </c>
      <c r="D2527" s="4" t="s">
        <v>17</v>
      </c>
    </row>
    <row r="2528" spans="1:4" ht="45">
      <c r="A2528" s="4" t="s">
        <v>7120</v>
      </c>
      <c r="B2528" s="5" t="s">
        <v>7121</v>
      </c>
      <c r="C2528" s="4" t="s">
        <v>47</v>
      </c>
      <c r="D2528" s="4" t="s">
        <v>7122</v>
      </c>
    </row>
    <row r="2529" spans="1:4" ht="56.25">
      <c r="A2529" s="4" t="s">
        <v>7123</v>
      </c>
      <c r="B2529" s="5" t="s">
        <v>7124</v>
      </c>
      <c r="C2529" s="4" t="s">
        <v>47</v>
      </c>
      <c r="D2529" s="4" t="s">
        <v>1041</v>
      </c>
    </row>
    <row r="2530" spans="1:4" ht="45">
      <c r="A2530" s="4" t="s">
        <v>7125</v>
      </c>
      <c r="B2530" s="5" t="s">
        <v>7126</v>
      </c>
      <c r="C2530" s="4" t="s">
        <v>47</v>
      </c>
      <c r="D2530" s="4" t="s">
        <v>7127</v>
      </c>
    </row>
    <row r="2531" spans="1:4" ht="56.25">
      <c r="A2531" s="4" t="s">
        <v>7128</v>
      </c>
      <c r="B2531" s="5" t="s">
        <v>7129</v>
      </c>
      <c r="C2531" s="4" t="s">
        <v>47</v>
      </c>
      <c r="D2531" s="4" t="s">
        <v>1898</v>
      </c>
    </row>
    <row r="2532" spans="1:4" ht="78.75">
      <c r="A2532" s="4" t="s">
        <v>7130</v>
      </c>
      <c r="B2532" s="5" t="s">
        <v>7131</v>
      </c>
      <c r="C2532" s="4" t="s">
        <v>47</v>
      </c>
      <c r="D2532" s="4" t="s">
        <v>293</v>
      </c>
    </row>
    <row r="2533" spans="1:4" ht="90">
      <c r="A2533" s="4" t="s">
        <v>7132</v>
      </c>
      <c r="B2533" s="5" t="s">
        <v>7133</v>
      </c>
      <c r="C2533" s="4" t="s">
        <v>47</v>
      </c>
      <c r="D2533" s="4" t="s">
        <v>7134</v>
      </c>
    </row>
    <row r="2534" spans="1:4" ht="78.75">
      <c r="A2534" s="4" t="s">
        <v>7135</v>
      </c>
      <c r="B2534" s="5" t="s">
        <v>7136</v>
      </c>
      <c r="C2534" s="4" t="s">
        <v>47</v>
      </c>
      <c r="D2534" s="4" t="s">
        <v>7137</v>
      </c>
    </row>
    <row r="2535" spans="1:4" ht="78.75">
      <c r="A2535" s="4" t="s">
        <v>7138</v>
      </c>
      <c r="B2535" s="5" t="s">
        <v>7139</v>
      </c>
      <c r="C2535" s="4" t="s">
        <v>47</v>
      </c>
      <c r="D2535" s="4" t="s">
        <v>7140</v>
      </c>
    </row>
    <row r="2536" spans="1:4" ht="67.5">
      <c r="A2536" s="4" t="s">
        <v>7141</v>
      </c>
      <c r="B2536" s="5" t="s">
        <v>7142</v>
      </c>
      <c r="C2536" s="4" t="s">
        <v>47</v>
      </c>
      <c r="D2536" s="4" t="s">
        <v>247</v>
      </c>
    </row>
    <row r="2537" spans="1:4" ht="78.75">
      <c r="A2537" s="4" t="s">
        <v>7143</v>
      </c>
      <c r="B2537" s="5" t="s">
        <v>7144</v>
      </c>
      <c r="C2537" s="4" t="s">
        <v>47</v>
      </c>
      <c r="D2537" s="4" t="s">
        <v>1042</v>
      </c>
    </row>
    <row r="2538" spans="1:4" ht="67.5">
      <c r="A2538" s="4" t="s">
        <v>7145</v>
      </c>
      <c r="B2538" s="5" t="s">
        <v>7146</v>
      </c>
      <c r="C2538" s="4" t="s">
        <v>47</v>
      </c>
      <c r="D2538" s="4" t="s">
        <v>134</v>
      </c>
    </row>
    <row r="2539" spans="1:4" ht="78.75">
      <c r="A2539" s="4" t="s">
        <v>7147</v>
      </c>
      <c r="B2539" s="5" t="s">
        <v>7148</v>
      </c>
      <c r="C2539" s="4" t="s">
        <v>47</v>
      </c>
      <c r="D2539" s="4" t="s">
        <v>7149</v>
      </c>
    </row>
    <row r="2540" spans="1:4" ht="78.75">
      <c r="A2540" s="4" t="s">
        <v>7150</v>
      </c>
      <c r="B2540" s="5" t="s">
        <v>7151</v>
      </c>
      <c r="C2540" s="4" t="s">
        <v>47</v>
      </c>
      <c r="D2540" s="4" t="s">
        <v>1364</v>
      </c>
    </row>
    <row r="2541" spans="1:4" ht="90">
      <c r="A2541" s="4" t="s">
        <v>7152</v>
      </c>
      <c r="B2541" s="5" t="s">
        <v>7153</v>
      </c>
      <c r="C2541" s="4" t="s">
        <v>47</v>
      </c>
      <c r="D2541" s="4" t="s">
        <v>16</v>
      </c>
    </row>
    <row r="2542" spans="1:4" ht="78.75">
      <c r="A2542" s="4" t="s">
        <v>7154</v>
      </c>
      <c r="B2542" s="5" t="s">
        <v>7155</v>
      </c>
      <c r="C2542" s="4" t="s">
        <v>47</v>
      </c>
      <c r="D2542" s="4" t="s">
        <v>23</v>
      </c>
    </row>
    <row r="2543" spans="1:4" ht="78.75">
      <c r="A2543" s="4" t="s">
        <v>7156</v>
      </c>
      <c r="B2543" s="5" t="s">
        <v>7157</v>
      </c>
      <c r="C2543" s="4" t="s">
        <v>47</v>
      </c>
      <c r="D2543" s="4" t="s">
        <v>7158</v>
      </c>
    </row>
    <row r="2544" spans="1:4" ht="67.5">
      <c r="A2544" s="4" t="s">
        <v>7159</v>
      </c>
      <c r="B2544" s="5" t="s">
        <v>7160</v>
      </c>
      <c r="C2544" s="4" t="s">
        <v>47</v>
      </c>
      <c r="D2544" s="4" t="s">
        <v>1033</v>
      </c>
    </row>
    <row r="2545" spans="1:4" ht="78.75">
      <c r="A2545" s="4" t="s">
        <v>7161</v>
      </c>
      <c r="B2545" s="5" t="s">
        <v>7162</v>
      </c>
      <c r="C2545" s="4" t="s">
        <v>47</v>
      </c>
      <c r="D2545" s="4" t="s">
        <v>7163</v>
      </c>
    </row>
    <row r="2546" spans="1:4" ht="67.5">
      <c r="A2546" s="4" t="s">
        <v>7164</v>
      </c>
      <c r="B2546" s="5" t="s">
        <v>7165</v>
      </c>
      <c r="C2546" s="4" t="s">
        <v>47</v>
      </c>
      <c r="D2546" s="4" t="s">
        <v>7166</v>
      </c>
    </row>
    <row r="2547" spans="1:4" ht="78.75">
      <c r="A2547" s="4" t="s">
        <v>7167</v>
      </c>
      <c r="B2547" s="5" t="s">
        <v>7168</v>
      </c>
      <c r="C2547" s="4" t="s">
        <v>47</v>
      </c>
      <c r="D2547" s="4" t="s">
        <v>7169</v>
      </c>
    </row>
    <row r="2548" spans="1:4" ht="67.5">
      <c r="A2548" s="4" t="s">
        <v>7170</v>
      </c>
      <c r="B2548" s="5" t="s">
        <v>7171</v>
      </c>
      <c r="C2548" s="4" t="s">
        <v>47</v>
      </c>
      <c r="D2548" s="4" t="s">
        <v>7172</v>
      </c>
    </row>
    <row r="2549" spans="1:4" ht="68.25" thickBot="1">
      <c r="A2549" s="8" t="s">
        <v>7173</v>
      </c>
      <c r="B2549" s="9" t="s">
        <v>7174</v>
      </c>
      <c r="C2549" s="8" t="s">
        <v>47</v>
      </c>
      <c r="D2549" s="8" t="s">
        <v>7175</v>
      </c>
    </row>
    <row r="2550" spans="1:4" ht="13.5" thickBot="1">
      <c r="A2550" s="12"/>
      <c r="B2550" s="13" t="s">
        <v>8527</v>
      </c>
      <c r="C2550" s="14"/>
      <c r="D2550" s="15"/>
    </row>
    <row r="2551" spans="1:4" ht="56.25">
      <c r="A2551" s="10" t="s">
        <v>7176</v>
      </c>
      <c r="B2551" s="11" t="s">
        <v>7177</v>
      </c>
      <c r="C2551" s="10" t="s">
        <v>47</v>
      </c>
      <c r="D2551" s="10" t="s">
        <v>245</v>
      </c>
    </row>
    <row r="2552" spans="1:4" ht="56.25">
      <c r="A2552" s="4">
        <v>87412</v>
      </c>
      <c r="B2552" s="5" t="s">
        <v>7178</v>
      </c>
      <c r="C2552" s="4" t="s">
        <v>47</v>
      </c>
      <c r="D2552" s="4" t="s">
        <v>5168</v>
      </c>
    </row>
    <row r="2553" spans="1:4" ht="56.25">
      <c r="A2553" s="4" t="s">
        <v>7179</v>
      </c>
      <c r="B2553" s="5" t="s">
        <v>7180</v>
      </c>
      <c r="C2553" s="4" t="s">
        <v>47</v>
      </c>
      <c r="D2553" s="4" t="s">
        <v>7181</v>
      </c>
    </row>
    <row r="2554" spans="1:4" ht="56.25">
      <c r="A2554" s="4" t="s">
        <v>7182</v>
      </c>
      <c r="B2554" s="5" t="s">
        <v>7183</v>
      </c>
      <c r="C2554" s="4" t="s">
        <v>47</v>
      </c>
      <c r="D2554" s="4" t="s">
        <v>7184</v>
      </c>
    </row>
    <row r="2555" spans="1:4" ht="56.25">
      <c r="A2555" s="4" t="s">
        <v>7185</v>
      </c>
      <c r="B2555" s="5" t="s">
        <v>7186</v>
      </c>
      <c r="C2555" s="4" t="s">
        <v>47</v>
      </c>
      <c r="D2555" s="4" t="s">
        <v>7187</v>
      </c>
    </row>
    <row r="2556" spans="1:4" ht="56.25">
      <c r="A2556" s="4" t="s">
        <v>7188</v>
      </c>
      <c r="B2556" s="5" t="s">
        <v>7189</v>
      </c>
      <c r="C2556" s="4" t="s">
        <v>47</v>
      </c>
      <c r="D2556" s="4" t="s">
        <v>4572</v>
      </c>
    </row>
    <row r="2557" spans="1:4" ht="56.25">
      <c r="A2557" s="4" t="s">
        <v>7190</v>
      </c>
      <c r="B2557" s="5" t="s">
        <v>7191</v>
      </c>
      <c r="C2557" s="4" t="s">
        <v>47</v>
      </c>
      <c r="D2557" s="4" t="s">
        <v>7192</v>
      </c>
    </row>
    <row r="2558" spans="1:4" ht="56.25">
      <c r="A2558" s="4" t="s">
        <v>7193</v>
      </c>
      <c r="B2558" s="5" t="s">
        <v>7194</v>
      </c>
      <c r="C2558" s="4" t="s">
        <v>47</v>
      </c>
      <c r="D2558" s="4" t="s">
        <v>1434</v>
      </c>
    </row>
    <row r="2559" spans="1:4" ht="56.25">
      <c r="A2559" s="4" t="s">
        <v>7195</v>
      </c>
      <c r="B2559" s="5" t="s">
        <v>7196</v>
      </c>
      <c r="C2559" s="4" t="s">
        <v>47</v>
      </c>
      <c r="D2559" s="4" t="s">
        <v>3866</v>
      </c>
    </row>
    <row r="2560" spans="1:4" ht="56.25">
      <c r="A2560" s="4" t="s">
        <v>7197</v>
      </c>
      <c r="B2560" s="5" t="s">
        <v>7198</v>
      </c>
      <c r="C2560" s="4" t="s">
        <v>47</v>
      </c>
      <c r="D2560" s="4" t="s">
        <v>7199</v>
      </c>
    </row>
    <row r="2561" spans="1:4" ht="56.25">
      <c r="A2561" s="4" t="s">
        <v>7200</v>
      </c>
      <c r="B2561" s="5" t="s">
        <v>7201</v>
      </c>
      <c r="C2561" s="4" t="s">
        <v>47</v>
      </c>
      <c r="D2561" s="4" t="s">
        <v>3750</v>
      </c>
    </row>
    <row r="2562" spans="1:4" ht="56.25">
      <c r="A2562" s="4" t="s">
        <v>7202</v>
      </c>
      <c r="B2562" s="5" t="s">
        <v>7203</v>
      </c>
      <c r="C2562" s="4" t="s">
        <v>47</v>
      </c>
      <c r="D2562" s="4" t="s">
        <v>7204</v>
      </c>
    </row>
    <row r="2563" spans="1:4" ht="56.25">
      <c r="A2563" s="4" t="s">
        <v>7205</v>
      </c>
      <c r="B2563" s="5" t="s">
        <v>7206</v>
      </c>
      <c r="C2563" s="4" t="s">
        <v>47</v>
      </c>
      <c r="D2563" s="4" t="s">
        <v>7207</v>
      </c>
    </row>
    <row r="2564" spans="1:4" ht="56.25">
      <c r="A2564" s="4" t="s">
        <v>7208</v>
      </c>
      <c r="B2564" s="5" t="s">
        <v>7209</v>
      </c>
      <c r="C2564" s="4" t="s">
        <v>47</v>
      </c>
      <c r="D2564" s="4" t="s">
        <v>4572</v>
      </c>
    </row>
    <row r="2565" spans="1:4" ht="56.25">
      <c r="A2565" s="4" t="s">
        <v>7210</v>
      </c>
      <c r="B2565" s="5" t="s">
        <v>7211</v>
      </c>
      <c r="C2565" s="4" t="s">
        <v>47</v>
      </c>
      <c r="D2565" s="4" t="s">
        <v>3256</v>
      </c>
    </row>
    <row r="2566" spans="1:4" ht="56.25">
      <c r="A2566" s="4" t="s">
        <v>7212</v>
      </c>
      <c r="B2566" s="5" t="s">
        <v>7213</v>
      </c>
      <c r="C2566" s="4" t="s">
        <v>47</v>
      </c>
      <c r="D2566" s="4" t="s">
        <v>7214</v>
      </c>
    </row>
    <row r="2567" spans="1:4" ht="56.25">
      <c r="A2567" s="4" t="s">
        <v>7215</v>
      </c>
      <c r="B2567" s="5" t="s">
        <v>7216</v>
      </c>
      <c r="C2567" s="4" t="s">
        <v>47</v>
      </c>
      <c r="D2567" s="4" t="s">
        <v>7217</v>
      </c>
    </row>
    <row r="2568" spans="1:4" ht="56.25">
      <c r="A2568" s="4" t="s">
        <v>7218</v>
      </c>
      <c r="B2568" s="5" t="s">
        <v>7219</v>
      </c>
      <c r="C2568" s="4" t="s">
        <v>47</v>
      </c>
      <c r="D2568" s="4" t="s">
        <v>7220</v>
      </c>
    </row>
    <row r="2569" spans="1:4" ht="67.5">
      <c r="A2569" s="4" t="s">
        <v>7221</v>
      </c>
      <c r="B2569" s="5" t="s">
        <v>7222</v>
      </c>
      <c r="C2569" s="4" t="s">
        <v>47</v>
      </c>
      <c r="D2569" s="4" t="s">
        <v>7223</v>
      </c>
    </row>
    <row r="2570" spans="1:4" ht="67.5">
      <c r="A2570" s="4" t="s">
        <v>7224</v>
      </c>
      <c r="B2570" s="5" t="s">
        <v>7225</v>
      </c>
      <c r="C2570" s="4" t="s">
        <v>47</v>
      </c>
      <c r="D2570" s="4" t="s">
        <v>875</v>
      </c>
    </row>
    <row r="2571" spans="1:4" ht="67.5">
      <c r="A2571" s="4" t="s">
        <v>7226</v>
      </c>
      <c r="B2571" s="5" t="s">
        <v>7227</v>
      </c>
      <c r="C2571" s="4" t="s">
        <v>47</v>
      </c>
      <c r="D2571" s="4" t="s">
        <v>7228</v>
      </c>
    </row>
    <row r="2572" spans="1:4" ht="67.5">
      <c r="A2572" s="4" t="s">
        <v>7229</v>
      </c>
      <c r="B2572" s="5" t="s">
        <v>7230</v>
      </c>
      <c r="C2572" s="4" t="s">
        <v>47</v>
      </c>
      <c r="D2572" s="4" t="s">
        <v>7231</v>
      </c>
    </row>
    <row r="2573" spans="1:4" ht="67.5">
      <c r="A2573" s="4" t="s">
        <v>7232</v>
      </c>
      <c r="B2573" s="5" t="s">
        <v>7233</v>
      </c>
      <c r="C2573" s="4" t="s">
        <v>47</v>
      </c>
      <c r="D2573" s="4" t="s">
        <v>7234</v>
      </c>
    </row>
    <row r="2574" spans="1:4" ht="67.5">
      <c r="A2574" s="4" t="s">
        <v>7235</v>
      </c>
      <c r="B2574" s="5" t="s">
        <v>7236</v>
      </c>
      <c r="C2574" s="4" t="s">
        <v>47</v>
      </c>
      <c r="D2574" s="4" t="s">
        <v>7237</v>
      </c>
    </row>
    <row r="2575" spans="1:4" ht="67.5">
      <c r="A2575" s="4" t="s">
        <v>7238</v>
      </c>
      <c r="B2575" s="5" t="s">
        <v>7239</v>
      </c>
      <c r="C2575" s="4" t="s">
        <v>47</v>
      </c>
      <c r="D2575" s="4" t="s">
        <v>860</v>
      </c>
    </row>
    <row r="2576" spans="1:4" ht="67.5">
      <c r="A2576" s="4" t="s">
        <v>7240</v>
      </c>
      <c r="B2576" s="5" t="s">
        <v>7241</v>
      </c>
      <c r="C2576" s="4" t="s">
        <v>47</v>
      </c>
      <c r="D2576" s="4" t="s">
        <v>289</v>
      </c>
    </row>
    <row r="2577" spans="1:4" ht="67.5">
      <c r="A2577" s="4" t="s">
        <v>7242</v>
      </c>
      <c r="B2577" s="5" t="s">
        <v>7243</v>
      </c>
      <c r="C2577" s="4" t="s">
        <v>47</v>
      </c>
      <c r="D2577" s="4" t="s">
        <v>7244</v>
      </c>
    </row>
    <row r="2578" spans="1:4" ht="67.5">
      <c r="A2578" s="4" t="s">
        <v>7245</v>
      </c>
      <c r="B2578" s="5" t="s">
        <v>7246</v>
      </c>
      <c r="C2578" s="4" t="s">
        <v>47</v>
      </c>
      <c r="D2578" s="4" t="s">
        <v>2631</v>
      </c>
    </row>
    <row r="2579" spans="1:4" ht="67.5">
      <c r="A2579" s="4" t="s">
        <v>7247</v>
      </c>
      <c r="B2579" s="5" t="s">
        <v>7248</v>
      </c>
      <c r="C2579" s="4" t="s">
        <v>47</v>
      </c>
      <c r="D2579" s="4" t="s">
        <v>1481</v>
      </c>
    </row>
    <row r="2580" spans="1:4" ht="68.25" thickBot="1">
      <c r="A2580" s="8" t="s">
        <v>7249</v>
      </c>
      <c r="B2580" s="9" t="s">
        <v>7250</v>
      </c>
      <c r="C2580" s="8" t="s">
        <v>47</v>
      </c>
      <c r="D2580" s="8" t="s">
        <v>7251</v>
      </c>
    </row>
    <row r="2581" spans="1:4" ht="13.5" thickBot="1">
      <c r="A2581" s="12"/>
      <c r="B2581" s="13" t="s">
        <v>8525</v>
      </c>
      <c r="C2581" s="14"/>
      <c r="D2581" s="15"/>
    </row>
    <row r="2582" spans="1:4" ht="101.25">
      <c r="A2582" s="10" t="s">
        <v>7252</v>
      </c>
      <c r="B2582" s="11" t="s">
        <v>7253</v>
      </c>
      <c r="C2582" s="10" t="s">
        <v>47</v>
      </c>
      <c r="D2582" s="10" t="s">
        <v>7254</v>
      </c>
    </row>
    <row r="2583" spans="1:4" ht="90">
      <c r="A2583" s="4" t="s">
        <v>7255</v>
      </c>
      <c r="B2583" s="5" t="s">
        <v>7256</v>
      </c>
      <c r="C2583" s="4" t="s">
        <v>47</v>
      </c>
      <c r="D2583" s="4" t="s">
        <v>7257</v>
      </c>
    </row>
    <row r="2584" spans="1:4" ht="90">
      <c r="A2584" s="4" t="s">
        <v>7258</v>
      </c>
      <c r="B2584" s="5" t="s">
        <v>7259</v>
      </c>
      <c r="C2584" s="4" t="s">
        <v>47</v>
      </c>
      <c r="D2584" s="4" t="s">
        <v>306</v>
      </c>
    </row>
    <row r="2585" spans="1:4" ht="78.75">
      <c r="A2585" s="4" t="s">
        <v>7260</v>
      </c>
      <c r="B2585" s="5" t="s">
        <v>7261</v>
      </c>
      <c r="C2585" s="4" t="s">
        <v>47</v>
      </c>
      <c r="D2585" s="4" t="s">
        <v>2104</v>
      </c>
    </row>
    <row r="2586" spans="1:4" ht="101.25">
      <c r="A2586" s="4" t="s">
        <v>7262</v>
      </c>
      <c r="B2586" s="5" t="s">
        <v>7263</v>
      </c>
      <c r="C2586" s="4" t="s">
        <v>47</v>
      </c>
      <c r="D2586" s="4" t="s">
        <v>7264</v>
      </c>
    </row>
    <row r="2587" spans="1:4" ht="90">
      <c r="A2587" s="4" t="s">
        <v>7265</v>
      </c>
      <c r="B2587" s="5" t="s">
        <v>7266</v>
      </c>
      <c r="C2587" s="4" t="s">
        <v>47</v>
      </c>
      <c r="D2587" s="4" t="s">
        <v>252</v>
      </c>
    </row>
    <row r="2588" spans="1:4" ht="101.25">
      <c r="A2588" s="4" t="s">
        <v>7267</v>
      </c>
      <c r="B2588" s="5" t="s">
        <v>7268</v>
      </c>
      <c r="C2588" s="4" t="s">
        <v>47</v>
      </c>
      <c r="D2588" s="4" t="s">
        <v>7269</v>
      </c>
    </row>
    <row r="2589" spans="1:4" ht="90">
      <c r="A2589" s="4" t="s">
        <v>7270</v>
      </c>
      <c r="B2589" s="5" t="s">
        <v>7271</v>
      </c>
      <c r="C2589" s="4" t="s">
        <v>47</v>
      </c>
      <c r="D2589" s="4" t="s">
        <v>7272</v>
      </c>
    </row>
    <row r="2590" spans="1:4" ht="123.75">
      <c r="A2590" s="4" t="s">
        <v>7273</v>
      </c>
      <c r="B2590" s="5" t="s">
        <v>7274</v>
      </c>
      <c r="C2590" s="4" t="s">
        <v>47</v>
      </c>
      <c r="D2590" s="4" t="s">
        <v>7275</v>
      </c>
    </row>
    <row r="2591" spans="1:4" ht="101.25">
      <c r="A2591" s="4" t="s">
        <v>7276</v>
      </c>
      <c r="B2591" s="5" t="s">
        <v>7277</v>
      </c>
      <c r="C2591" s="4" t="s">
        <v>47</v>
      </c>
      <c r="D2591" s="4" t="s">
        <v>910</v>
      </c>
    </row>
    <row r="2592" spans="1:4" ht="123.75">
      <c r="A2592" s="4" t="s">
        <v>7278</v>
      </c>
      <c r="B2592" s="5" t="s">
        <v>7279</v>
      </c>
      <c r="C2592" s="4" t="s">
        <v>47</v>
      </c>
      <c r="D2592" s="4" t="s">
        <v>7280</v>
      </c>
    </row>
    <row r="2593" spans="1:4" ht="123.75">
      <c r="A2593" s="4" t="s">
        <v>7281</v>
      </c>
      <c r="B2593" s="5" t="s">
        <v>7282</v>
      </c>
      <c r="C2593" s="4" t="s">
        <v>47</v>
      </c>
      <c r="D2593" s="4" t="s">
        <v>847</v>
      </c>
    </row>
    <row r="2594" spans="1:4" ht="101.25">
      <c r="A2594" s="4" t="s">
        <v>7283</v>
      </c>
      <c r="B2594" s="5" t="s">
        <v>7284</v>
      </c>
      <c r="C2594" s="4" t="s">
        <v>47</v>
      </c>
      <c r="D2594" s="4" t="s">
        <v>151</v>
      </c>
    </row>
    <row r="2595" spans="1:4" ht="101.25">
      <c r="A2595" s="4" t="s">
        <v>7285</v>
      </c>
      <c r="B2595" s="5" t="s">
        <v>7286</v>
      </c>
      <c r="C2595" s="4" t="s">
        <v>47</v>
      </c>
      <c r="D2595" s="4" t="s">
        <v>7287</v>
      </c>
    </row>
    <row r="2596" spans="1:4" ht="90">
      <c r="A2596" s="4" t="s">
        <v>7288</v>
      </c>
      <c r="B2596" s="5" t="s">
        <v>7289</v>
      </c>
      <c r="C2596" s="4" t="s">
        <v>47</v>
      </c>
      <c r="D2596" s="4" t="s">
        <v>873</v>
      </c>
    </row>
    <row r="2597" spans="1:4" ht="90">
      <c r="A2597" s="4" t="s">
        <v>7290</v>
      </c>
      <c r="B2597" s="5" t="s">
        <v>7291</v>
      </c>
      <c r="C2597" s="4" t="s">
        <v>47</v>
      </c>
      <c r="D2597" s="4" t="s">
        <v>7292</v>
      </c>
    </row>
    <row r="2598" spans="1:4" ht="78.75">
      <c r="A2598" s="4" t="s">
        <v>7293</v>
      </c>
      <c r="B2598" s="5" t="s">
        <v>7294</v>
      </c>
      <c r="C2598" s="4" t="s">
        <v>47</v>
      </c>
      <c r="D2598" s="4" t="s">
        <v>197</v>
      </c>
    </row>
    <row r="2599" spans="1:4" ht="101.25">
      <c r="A2599" s="4" t="s">
        <v>7295</v>
      </c>
      <c r="B2599" s="5" t="s">
        <v>7296</v>
      </c>
      <c r="C2599" s="4" t="s">
        <v>47</v>
      </c>
      <c r="D2599" s="4" t="s">
        <v>25</v>
      </c>
    </row>
    <row r="2600" spans="1:4" ht="90">
      <c r="A2600" s="4" t="s">
        <v>7297</v>
      </c>
      <c r="B2600" s="5" t="s">
        <v>7298</v>
      </c>
      <c r="C2600" s="4" t="s">
        <v>47</v>
      </c>
      <c r="D2600" s="4" t="s">
        <v>7299</v>
      </c>
    </row>
    <row r="2601" spans="1:4" ht="101.25">
      <c r="A2601" s="4" t="s">
        <v>7300</v>
      </c>
      <c r="B2601" s="5" t="s">
        <v>7301</v>
      </c>
      <c r="C2601" s="4" t="s">
        <v>47</v>
      </c>
      <c r="D2601" s="4" t="s">
        <v>7302</v>
      </c>
    </row>
    <row r="2602" spans="1:4" ht="90">
      <c r="A2602" s="4" t="s">
        <v>7303</v>
      </c>
      <c r="B2602" s="5" t="s">
        <v>7304</v>
      </c>
      <c r="C2602" s="4" t="s">
        <v>47</v>
      </c>
      <c r="D2602" s="4" t="s">
        <v>1386</v>
      </c>
    </row>
    <row r="2603" spans="1:4" ht="123.75">
      <c r="A2603" s="4" t="s">
        <v>7305</v>
      </c>
      <c r="B2603" s="5" t="s">
        <v>7306</v>
      </c>
      <c r="C2603" s="4" t="s">
        <v>47</v>
      </c>
      <c r="D2603" s="4" t="s">
        <v>7307</v>
      </c>
    </row>
    <row r="2604" spans="1:4" ht="101.25">
      <c r="A2604" s="4" t="s">
        <v>7308</v>
      </c>
      <c r="B2604" s="5" t="s">
        <v>7309</v>
      </c>
      <c r="C2604" s="4" t="s">
        <v>47</v>
      </c>
      <c r="D2604" s="4" t="s">
        <v>7310</v>
      </c>
    </row>
    <row r="2605" spans="1:4" ht="123.75">
      <c r="A2605" s="4" t="s">
        <v>7311</v>
      </c>
      <c r="B2605" s="5" t="s">
        <v>7312</v>
      </c>
      <c r="C2605" s="4" t="s">
        <v>47</v>
      </c>
      <c r="D2605" s="4" t="s">
        <v>7313</v>
      </c>
    </row>
    <row r="2606" spans="1:4" ht="123.75">
      <c r="A2606" s="4" t="s">
        <v>7314</v>
      </c>
      <c r="B2606" s="5" t="s">
        <v>7315</v>
      </c>
      <c r="C2606" s="4" t="s">
        <v>47</v>
      </c>
      <c r="D2606" s="4" t="s">
        <v>201</v>
      </c>
    </row>
    <row r="2607" spans="1:4" ht="101.25">
      <c r="A2607" s="4" t="s">
        <v>7316</v>
      </c>
      <c r="B2607" s="5" t="s">
        <v>7317</v>
      </c>
      <c r="C2607" s="4" t="s">
        <v>47</v>
      </c>
      <c r="D2607" s="4" t="s">
        <v>2065</v>
      </c>
    </row>
    <row r="2608" spans="1:4" ht="78.75">
      <c r="A2608" s="4" t="s">
        <v>7318</v>
      </c>
      <c r="B2608" s="5" t="s">
        <v>7319</v>
      </c>
      <c r="C2608" s="4" t="s">
        <v>47</v>
      </c>
      <c r="D2608" s="4" t="s">
        <v>6788</v>
      </c>
    </row>
    <row r="2609" spans="1:4" ht="67.5">
      <c r="A2609" s="4" t="s">
        <v>7320</v>
      </c>
      <c r="B2609" s="5" t="s">
        <v>7321</v>
      </c>
      <c r="C2609" s="4" t="s">
        <v>47</v>
      </c>
      <c r="D2609" s="4" t="s">
        <v>7322</v>
      </c>
    </row>
    <row r="2610" spans="1:4" ht="90">
      <c r="A2610" s="4" t="s">
        <v>7323</v>
      </c>
      <c r="B2610" s="5" t="s">
        <v>7324</v>
      </c>
      <c r="C2610" s="4" t="s">
        <v>47</v>
      </c>
      <c r="D2610" s="4" t="s">
        <v>7325</v>
      </c>
    </row>
    <row r="2611" spans="1:4" ht="78.75">
      <c r="A2611" s="4" t="s">
        <v>7326</v>
      </c>
      <c r="B2611" s="5" t="s">
        <v>7327</v>
      </c>
      <c r="C2611" s="4" t="s">
        <v>47</v>
      </c>
      <c r="D2611" s="4" t="s">
        <v>7328</v>
      </c>
    </row>
    <row r="2612" spans="1:4" ht="67.5">
      <c r="A2612" s="4" t="s">
        <v>7329</v>
      </c>
      <c r="B2612" s="5" t="s">
        <v>7330</v>
      </c>
      <c r="C2612" s="4" t="s">
        <v>47</v>
      </c>
      <c r="D2612" s="4" t="s">
        <v>7331</v>
      </c>
    </row>
    <row r="2613" spans="1:4" ht="90">
      <c r="A2613" s="4" t="s">
        <v>7332</v>
      </c>
      <c r="B2613" s="5" t="s">
        <v>7333</v>
      </c>
      <c r="C2613" s="4" t="s">
        <v>47</v>
      </c>
      <c r="D2613" s="4" t="s">
        <v>7334</v>
      </c>
    </row>
    <row r="2614" spans="1:4" ht="78.75">
      <c r="A2614" s="4" t="s">
        <v>7335</v>
      </c>
      <c r="B2614" s="5" t="s">
        <v>7336</v>
      </c>
      <c r="C2614" s="4" t="s">
        <v>47</v>
      </c>
      <c r="D2614" s="4" t="s">
        <v>7337</v>
      </c>
    </row>
    <row r="2615" spans="1:4" ht="67.5">
      <c r="A2615" s="4" t="s">
        <v>7338</v>
      </c>
      <c r="B2615" s="5" t="s">
        <v>7339</v>
      </c>
      <c r="C2615" s="4" t="s">
        <v>47</v>
      </c>
      <c r="D2615" s="4" t="s">
        <v>7340</v>
      </c>
    </row>
    <row r="2616" spans="1:4" ht="90">
      <c r="A2616" s="4" t="s">
        <v>7341</v>
      </c>
      <c r="B2616" s="5" t="s">
        <v>7342</v>
      </c>
      <c r="C2616" s="4" t="s">
        <v>47</v>
      </c>
      <c r="D2616" s="4" t="s">
        <v>4215</v>
      </c>
    </row>
    <row r="2617" spans="1:4" ht="78.75">
      <c r="A2617" s="4" t="s">
        <v>7343</v>
      </c>
      <c r="B2617" s="5" t="s">
        <v>7344</v>
      </c>
      <c r="C2617" s="4" t="s">
        <v>47</v>
      </c>
      <c r="D2617" s="4" t="s">
        <v>239</v>
      </c>
    </row>
    <row r="2618" spans="1:4" ht="67.5">
      <c r="A2618" s="4" t="s">
        <v>7345</v>
      </c>
      <c r="B2618" s="5" t="s">
        <v>7346</v>
      </c>
      <c r="C2618" s="4" t="s">
        <v>47</v>
      </c>
      <c r="D2618" s="4" t="s">
        <v>7347</v>
      </c>
    </row>
    <row r="2619" spans="1:4" ht="101.25">
      <c r="A2619" s="4" t="s">
        <v>7348</v>
      </c>
      <c r="B2619" s="5" t="s">
        <v>7349</v>
      </c>
      <c r="C2619" s="4" t="s">
        <v>47</v>
      </c>
      <c r="D2619" s="4" t="s">
        <v>7350</v>
      </c>
    </row>
    <row r="2620" spans="1:4" ht="78.75">
      <c r="A2620" s="4" t="s">
        <v>7351</v>
      </c>
      <c r="B2620" s="5" t="s">
        <v>7352</v>
      </c>
      <c r="C2620" s="4" t="s">
        <v>47</v>
      </c>
      <c r="D2620" s="4" t="s">
        <v>7353</v>
      </c>
    </row>
    <row r="2621" spans="1:4" ht="67.5">
      <c r="A2621" s="4" t="s">
        <v>7354</v>
      </c>
      <c r="B2621" s="5" t="s">
        <v>7355</v>
      </c>
      <c r="C2621" s="4" t="s">
        <v>47</v>
      </c>
      <c r="D2621" s="4" t="s">
        <v>7356</v>
      </c>
    </row>
    <row r="2622" spans="1:4" ht="90">
      <c r="A2622" s="4" t="s">
        <v>7357</v>
      </c>
      <c r="B2622" s="5" t="s">
        <v>7358</v>
      </c>
      <c r="C2622" s="4" t="s">
        <v>47</v>
      </c>
      <c r="D2622" s="4" t="s">
        <v>7359</v>
      </c>
    </row>
    <row r="2623" spans="1:4" ht="78.75">
      <c r="A2623" s="4" t="s">
        <v>7360</v>
      </c>
      <c r="B2623" s="5" t="s">
        <v>7361</v>
      </c>
      <c r="C2623" s="4" t="s">
        <v>47</v>
      </c>
      <c r="D2623" s="4" t="s">
        <v>7362</v>
      </c>
    </row>
    <row r="2624" spans="1:4" ht="67.5">
      <c r="A2624" s="4" t="s">
        <v>7363</v>
      </c>
      <c r="B2624" s="5" t="s">
        <v>7364</v>
      </c>
      <c r="C2624" s="4" t="s">
        <v>47</v>
      </c>
      <c r="D2624" s="4" t="s">
        <v>5982</v>
      </c>
    </row>
    <row r="2625" spans="1:4" ht="90">
      <c r="A2625" s="4" t="s">
        <v>7365</v>
      </c>
      <c r="B2625" s="5" t="s">
        <v>7366</v>
      </c>
      <c r="C2625" s="4" t="s">
        <v>47</v>
      </c>
      <c r="D2625" s="4" t="s">
        <v>160</v>
      </c>
    </row>
    <row r="2626" spans="1:4" ht="78.75">
      <c r="A2626" s="4" t="s">
        <v>7367</v>
      </c>
      <c r="B2626" s="5" t="s">
        <v>7368</v>
      </c>
      <c r="C2626" s="4" t="s">
        <v>47</v>
      </c>
      <c r="D2626" s="4" t="s">
        <v>7369</v>
      </c>
    </row>
    <row r="2627" spans="1:4" ht="67.5">
      <c r="A2627" s="4" t="s">
        <v>7370</v>
      </c>
      <c r="B2627" s="5" t="s">
        <v>7371</v>
      </c>
      <c r="C2627" s="4" t="s">
        <v>47</v>
      </c>
      <c r="D2627" s="4" t="s">
        <v>7372</v>
      </c>
    </row>
    <row r="2628" spans="1:4" ht="90">
      <c r="A2628" s="4" t="s">
        <v>7373</v>
      </c>
      <c r="B2628" s="5" t="s">
        <v>7374</v>
      </c>
      <c r="C2628" s="4" t="s">
        <v>47</v>
      </c>
      <c r="D2628" s="4" t="s">
        <v>7375</v>
      </c>
    </row>
    <row r="2629" spans="1:4" ht="78.75">
      <c r="A2629" s="4" t="s">
        <v>7376</v>
      </c>
      <c r="B2629" s="5" t="s">
        <v>7377</v>
      </c>
      <c r="C2629" s="4" t="s">
        <v>47</v>
      </c>
      <c r="D2629" s="4" t="s">
        <v>7378</v>
      </c>
    </row>
    <row r="2630" spans="1:4" ht="67.5">
      <c r="A2630" s="4" t="s">
        <v>7379</v>
      </c>
      <c r="B2630" s="5" t="s">
        <v>7380</v>
      </c>
      <c r="C2630" s="4" t="s">
        <v>47</v>
      </c>
      <c r="D2630" s="4" t="s">
        <v>7381</v>
      </c>
    </row>
    <row r="2631" spans="1:4" ht="101.25">
      <c r="A2631" s="4" t="s">
        <v>7382</v>
      </c>
      <c r="B2631" s="5" t="s">
        <v>7383</v>
      </c>
      <c r="C2631" s="4" t="s">
        <v>47</v>
      </c>
      <c r="D2631" s="4" t="s">
        <v>7384</v>
      </c>
    </row>
    <row r="2632" spans="1:4" ht="90">
      <c r="A2632" s="4" t="s">
        <v>7385</v>
      </c>
      <c r="B2632" s="5" t="s">
        <v>7386</v>
      </c>
      <c r="C2632" s="4" t="s">
        <v>47</v>
      </c>
      <c r="D2632" s="4" t="s">
        <v>7387</v>
      </c>
    </row>
    <row r="2633" spans="1:4" ht="78.75">
      <c r="A2633" s="4" t="s">
        <v>7388</v>
      </c>
      <c r="B2633" s="5" t="s">
        <v>7389</v>
      </c>
      <c r="C2633" s="4" t="s">
        <v>47</v>
      </c>
      <c r="D2633" s="4" t="s">
        <v>7390</v>
      </c>
    </row>
    <row r="2634" spans="1:4" ht="90">
      <c r="A2634" s="4" t="s">
        <v>7391</v>
      </c>
      <c r="B2634" s="5" t="s">
        <v>7392</v>
      </c>
      <c r="C2634" s="4" t="s">
        <v>47</v>
      </c>
      <c r="D2634" s="4" t="s">
        <v>7393</v>
      </c>
    </row>
    <row r="2635" spans="1:4" ht="90">
      <c r="A2635" s="4" t="s">
        <v>7394</v>
      </c>
      <c r="B2635" s="5" t="s">
        <v>7395</v>
      </c>
      <c r="C2635" s="4" t="s">
        <v>47</v>
      </c>
      <c r="D2635" s="4" t="s">
        <v>6766</v>
      </c>
    </row>
    <row r="2636" spans="1:4" ht="78.75">
      <c r="A2636" s="4" t="s">
        <v>7396</v>
      </c>
      <c r="B2636" s="5" t="s">
        <v>7397</v>
      </c>
      <c r="C2636" s="4" t="s">
        <v>47</v>
      </c>
      <c r="D2636" s="4" t="s">
        <v>1157</v>
      </c>
    </row>
    <row r="2637" spans="1:4" ht="90">
      <c r="A2637" s="4" t="s">
        <v>7398</v>
      </c>
      <c r="B2637" s="5" t="s">
        <v>7399</v>
      </c>
      <c r="C2637" s="4" t="s">
        <v>47</v>
      </c>
      <c r="D2637" s="4" t="s">
        <v>7400</v>
      </c>
    </row>
    <row r="2638" spans="1:4" ht="90">
      <c r="A2638" s="4" t="s">
        <v>7401</v>
      </c>
      <c r="B2638" s="5" t="s">
        <v>7402</v>
      </c>
      <c r="C2638" s="4" t="s">
        <v>47</v>
      </c>
      <c r="D2638" s="4" t="s">
        <v>7403</v>
      </c>
    </row>
    <row r="2639" spans="1:4" ht="78.75">
      <c r="A2639" s="4" t="s">
        <v>7404</v>
      </c>
      <c r="B2639" s="5" t="s">
        <v>7405</v>
      </c>
      <c r="C2639" s="4" t="s">
        <v>47</v>
      </c>
      <c r="D2639" s="4" t="s">
        <v>7406</v>
      </c>
    </row>
    <row r="2640" spans="1:4" ht="90">
      <c r="A2640" s="4" t="s">
        <v>7407</v>
      </c>
      <c r="B2640" s="5" t="s">
        <v>7408</v>
      </c>
      <c r="C2640" s="4" t="s">
        <v>47</v>
      </c>
      <c r="D2640" s="4" t="s">
        <v>7409</v>
      </c>
    </row>
    <row r="2641" spans="1:4" ht="101.25">
      <c r="A2641" s="4" t="s">
        <v>7410</v>
      </c>
      <c r="B2641" s="5" t="s">
        <v>7411</v>
      </c>
      <c r="C2641" s="4" t="s">
        <v>47</v>
      </c>
      <c r="D2641" s="4" t="s">
        <v>7412</v>
      </c>
    </row>
    <row r="2642" spans="1:4" ht="90">
      <c r="A2642" s="4" t="s">
        <v>7413</v>
      </c>
      <c r="B2642" s="5" t="s">
        <v>7414</v>
      </c>
      <c r="C2642" s="4" t="s">
        <v>47</v>
      </c>
      <c r="D2642" s="4" t="s">
        <v>7415</v>
      </c>
    </row>
    <row r="2643" spans="1:4" ht="101.25">
      <c r="A2643" s="4" t="s">
        <v>7416</v>
      </c>
      <c r="B2643" s="5" t="s">
        <v>7417</v>
      </c>
      <c r="C2643" s="4" t="s">
        <v>47</v>
      </c>
      <c r="D2643" s="4" t="s">
        <v>7418</v>
      </c>
    </row>
    <row r="2644" spans="1:4" ht="90">
      <c r="A2644" s="4" t="s">
        <v>7419</v>
      </c>
      <c r="B2644" s="5" t="s">
        <v>7420</v>
      </c>
      <c r="C2644" s="4" t="s">
        <v>47</v>
      </c>
      <c r="D2644" s="4" t="s">
        <v>7421</v>
      </c>
    </row>
    <row r="2645" spans="1:4" ht="78.75">
      <c r="A2645" s="4" t="s">
        <v>7422</v>
      </c>
      <c r="B2645" s="5" t="s">
        <v>7423</v>
      </c>
      <c r="C2645" s="4" t="s">
        <v>47</v>
      </c>
      <c r="D2645" s="4" t="s">
        <v>7424</v>
      </c>
    </row>
    <row r="2646" spans="1:4" ht="90">
      <c r="A2646" s="4" t="s">
        <v>7425</v>
      </c>
      <c r="B2646" s="5" t="s">
        <v>7426</v>
      </c>
      <c r="C2646" s="4" t="s">
        <v>47</v>
      </c>
      <c r="D2646" s="4" t="s">
        <v>7427</v>
      </c>
    </row>
    <row r="2647" spans="1:4" ht="90">
      <c r="A2647" s="4" t="s">
        <v>7428</v>
      </c>
      <c r="B2647" s="5" t="s">
        <v>7429</v>
      </c>
      <c r="C2647" s="4" t="s">
        <v>47</v>
      </c>
      <c r="D2647" s="4" t="s">
        <v>7430</v>
      </c>
    </row>
    <row r="2648" spans="1:4" ht="78.75">
      <c r="A2648" s="4" t="s">
        <v>7431</v>
      </c>
      <c r="B2648" s="5" t="s">
        <v>7432</v>
      </c>
      <c r="C2648" s="4" t="s">
        <v>47</v>
      </c>
      <c r="D2648" s="4" t="s">
        <v>7433</v>
      </c>
    </row>
    <row r="2649" spans="1:4" ht="102" thickBot="1">
      <c r="A2649" s="8" t="s">
        <v>7434</v>
      </c>
      <c r="B2649" s="9" t="s">
        <v>7435</v>
      </c>
      <c r="C2649" s="8" t="s">
        <v>47</v>
      </c>
      <c r="D2649" s="8" t="s">
        <v>4476</v>
      </c>
    </row>
    <row r="2650" spans="1:4" ht="23.25" thickBot="1">
      <c r="A2650" s="12"/>
      <c r="B2650" s="13" t="s">
        <v>8526</v>
      </c>
      <c r="C2650" s="14"/>
      <c r="D2650" s="15"/>
    </row>
    <row r="2651" spans="1:4" ht="67.5">
      <c r="A2651" s="10" t="s">
        <v>7436</v>
      </c>
      <c r="B2651" s="11" t="s">
        <v>7437</v>
      </c>
      <c r="C2651" s="10" t="s">
        <v>47</v>
      </c>
      <c r="D2651" s="10" t="s">
        <v>7438</v>
      </c>
    </row>
    <row r="2652" spans="1:4" ht="67.5">
      <c r="A2652" s="4" t="s">
        <v>7439</v>
      </c>
      <c r="B2652" s="5" t="s">
        <v>7440</v>
      </c>
      <c r="C2652" s="4" t="s">
        <v>47</v>
      </c>
      <c r="D2652" s="4" t="s">
        <v>7441</v>
      </c>
    </row>
    <row r="2653" spans="1:4" ht="78.75">
      <c r="A2653" s="4" t="s">
        <v>7442</v>
      </c>
      <c r="B2653" s="5" t="s">
        <v>7443</v>
      </c>
      <c r="C2653" s="4" t="s">
        <v>47</v>
      </c>
      <c r="D2653" s="4" t="s">
        <v>7444</v>
      </c>
    </row>
    <row r="2654" spans="1:4" ht="78.75">
      <c r="A2654" s="4" t="s">
        <v>7445</v>
      </c>
      <c r="B2654" s="5" t="s">
        <v>7446</v>
      </c>
      <c r="C2654" s="4" t="s">
        <v>47</v>
      </c>
      <c r="D2654" s="4" t="s">
        <v>3540</v>
      </c>
    </row>
    <row r="2655" spans="1:4" ht="78.75">
      <c r="A2655" s="4" t="s">
        <v>7447</v>
      </c>
      <c r="B2655" s="5" t="s">
        <v>7448</v>
      </c>
      <c r="C2655" s="4" t="s">
        <v>47</v>
      </c>
      <c r="D2655" s="4" t="s">
        <v>185</v>
      </c>
    </row>
    <row r="2656" spans="1:4" ht="78.75">
      <c r="A2656" s="4" t="s">
        <v>7449</v>
      </c>
      <c r="B2656" s="5" t="s">
        <v>7450</v>
      </c>
      <c r="C2656" s="4" t="s">
        <v>47</v>
      </c>
      <c r="D2656" s="4" t="s">
        <v>7451</v>
      </c>
    </row>
    <row r="2657" spans="1:4" ht="78.75">
      <c r="A2657" s="4" t="s">
        <v>7452</v>
      </c>
      <c r="B2657" s="5" t="s">
        <v>7453</v>
      </c>
      <c r="C2657" s="4" t="s">
        <v>47</v>
      </c>
      <c r="D2657" s="4" t="s">
        <v>7454</v>
      </c>
    </row>
    <row r="2658" spans="1:4" ht="78.75">
      <c r="A2658" s="4" t="s">
        <v>7455</v>
      </c>
      <c r="B2658" s="5" t="s">
        <v>7456</v>
      </c>
      <c r="C2658" s="4" t="s">
        <v>47</v>
      </c>
      <c r="D2658" s="4" t="s">
        <v>7457</v>
      </c>
    </row>
    <row r="2659" spans="1:4" ht="78.75">
      <c r="A2659" s="4" t="s">
        <v>7458</v>
      </c>
      <c r="B2659" s="5" t="s">
        <v>7459</v>
      </c>
      <c r="C2659" s="4" t="s">
        <v>47</v>
      </c>
      <c r="D2659" s="4" t="s">
        <v>7460</v>
      </c>
    </row>
    <row r="2660" spans="1:4" ht="78.75">
      <c r="A2660" s="4" t="s">
        <v>7461</v>
      </c>
      <c r="B2660" s="5" t="s">
        <v>7462</v>
      </c>
      <c r="C2660" s="4" t="s">
        <v>47</v>
      </c>
      <c r="D2660" s="4" t="s">
        <v>7463</v>
      </c>
    </row>
    <row r="2661" spans="1:4" ht="78.75">
      <c r="A2661" s="4" t="s">
        <v>7464</v>
      </c>
      <c r="B2661" s="5" t="s">
        <v>7465</v>
      </c>
      <c r="C2661" s="4" t="s">
        <v>47</v>
      </c>
      <c r="D2661" s="4" t="s">
        <v>7466</v>
      </c>
    </row>
    <row r="2662" spans="1:4" ht="78.75">
      <c r="A2662" s="4" t="s">
        <v>7467</v>
      </c>
      <c r="B2662" s="5" t="s">
        <v>7468</v>
      </c>
      <c r="C2662" s="4" t="s">
        <v>47</v>
      </c>
      <c r="D2662" s="4" t="s">
        <v>6890</v>
      </c>
    </row>
    <row r="2663" spans="1:4" ht="78.75">
      <c r="A2663" s="4" t="s">
        <v>7469</v>
      </c>
      <c r="B2663" s="5" t="s">
        <v>7470</v>
      </c>
      <c r="C2663" s="4" t="s">
        <v>47</v>
      </c>
      <c r="D2663" s="4" t="s">
        <v>7471</v>
      </c>
    </row>
    <row r="2664" spans="1:4" ht="78.75">
      <c r="A2664" s="4" t="s">
        <v>7472</v>
      </c>
      <c r="B2664" s="5" t="s">
        <v>7473</v>
      </c>
      <c r="C2664" s="4" t="s">
        <v>47</v>
      </c>
      <c r="D2664" s="4" t="s">
        <v>7474</v>
      </c>
    </row>
    <row r="2665" spans="1:4" ht="78.75">
      <c r="A2665" s="4" t="s">
        <v>7475</v>
      </c>
      <c r="B2665" s="5" t="s">
        <v>7476</v>
      </c>
      <c r="C2665" s="4" t="s">
        <v>47</v>
      </c>
      <c r="D2665" s="4" t="s">
        <v>7477</v>
      </c>
    </row>
    <row r="2666" spans="1:4" ht="78.75">
      <c r="A2666" s="4" t="s">
        <v>7478</v>
      </c>
      <c r="B2666" s="5" t="s">
        <v>7479</v>
      </c>
      <c r="C2666" s="4" t="s">
        <v>47</v>
      </c>
      <c r="D2666" s="4" t="s">
        <v>7480</v>
      </c>
    </row>
    <row r="2667" spans="1:4" ht="78.75">
      <c r="A2667" s="4" t="s">
        <v>7481</v>
      </c>
      <c r="B2667" s="5" t="s">
        <v>7482</v>
      </c>
      <c r="C2667" s="4" t="s">
        <v>47</v>
      </c>
      <c r="D2667" s="4" t="s">
        <v>7483</v>
      </c>
    </row>
    <row r="2668" spans="1:4" ht="78.75">
      <c r="A2668" s="4" t="s">
        <v>7484</v>
      </c>
      <c r="B2668" s="5" t="s">
        <v>7485</v>
      </c>
      <c r="C2668" s="4" t="s">
        <v>47</v>
      </c>
      <c r="D2668" s="4" t="s">
        <v>7486</v>
      </c>
    </row>
    <row r="2669" spans="1:4" ht="90">
      <c r="A2669" s="4" t="s">
        <v>7487</v>
      </c>
      <c r="B2669" s="5" t="s">
        <v>7488</v>
      </c>
      <c r="C2669" s="4" t="s">
        <v>47</v>
      </c>
      <c r="D2669" s="4" t="s">
        <v>7489</v>
      </c>
    </row>
    <row r="2670" spans="1:4" ht="90">
      <c r="A2670" s="4" t="s">
        <v>7490</v>
      </c>
      <c r="B2670" s="5" t="s">
        <v>7491</v>
      </c>
      <c r="C2670" s="4" t="s">
        <v>47</v>
      </c>
      <c r="D2670" s="4" t="s">
        <v>7492</v>
      </c>
    </row>
    <row r="2671" spans="1:4" ht="78.75">
      <c r="A2671" s="4" t="s">
        <v>7493</v>
      </c>
      <c r="B2671" s="5" t="s">
        <v>7494</v>
      </c>
      <c r="C2671" s="4" t="s">
        <v>47</v>
      </c>
      <c r="D2671" s="4" t="s">
        <v>7495</v>
      </c>
    </row>
    <row r="2672" spans="1:4" ht="78.75">
      <c r="A2672" s="4" t="s">
        <v>7496</v>
      </c>
      <c r="B2672" s="5" t="s">
        <v>7497</v>
      </c>
      <c r="C2672" s="4" t="s">
        <v>47</v>
      </c>
      <c r="D2672" s="4" t="s">
        <v>7498</v>
      </c>
    </row>
    <row r="2673" spans="1:4" ht="78.75">
      <c r="A2673" s="4" t="s">
        <v>7499</v>
      </c>
      <c r="B2673" s="5" t="s">
        <v>7500</v>
      </c>
      <c r="C2673" s="4" t="s">
        <v>47</v>
      </c>
      <c r="D2673" s="4" t="s">
        <v>300</v>
      </c>
    </row>
    <row r="2674" spans="1:4" ht="78.75">
      <c r="A2674" s="4" t="s">
        <v>7501</v>
      </c>
      <c r="B2674" s="5" t="s">
        <v>7502</v>
      </c>
      <c r="C2674" s="4" t="s">
        <v>47</v>
      </c>
      <c r="D2674" s="4" t="s">
        <v>7503</v>
      </c>
    </row>
    <row r="2675" spans="1:4" ht="56.25">
      <c r="A2675" s="4" t="s">
        <v>7504</v>
      </c>
      <c r="B2675" s="5" t="s">
        <v>7505</v>
      </c>
      <c r="C2675" s="4" t="s">
        <v>47</v>
      </c>
      <c r="D2675" s="4" t="s">
        <v>7506</v>
      </c>
    </row>
    <row r="2676" spans="1:4" ht="68.25" thickBot="1">
      <c r="A2676" s="8" t="s">
        <v>7507</v>
      </c>
      <c r="B2676" s="9" t="s">
        <v>7508</v>
      </c>
      <c r="C2676" s="8" t="s">
        <v>47</v>
      </c>
      <c r="D2676" s="8" t="s">
        <v>7509</v>
      </c>
    </row>
    <row r="2677" spans="1:4" ht="13.5" thickBot="1">
      <c r="A2677" s="12"/>
      <c r="B2677" s="13" t="s">
        <v>8525</v>
      </c>
      <c r="C2677" s="14"/>
      <c r="D2677" s="15"/>
    </row>
    <row r="2678" spans="1:4" ht="90">
      <c r="A2678" s="10" t="s">
        <v>7510</v>
      </c>
      <c r="B2678" s="11" t="s">
        <v>7511</v>
      </c>
      <c r="C2678" s="10" t="s">
        <v>47</v>
      </c>
      <c r="D2678" s="10" t="s">
        <v>7512</v>
      </c>
    </row>
    <row r="2679" spans="1:4" ht="67.5">
      <c r="A2679" s="4" t="s">
        <v>7513</v>
      </c>
      <c r="B2679" s="5" t="s">
        <v>7514</v>
      </c>
      <c r="C2679" s="4" t="s">
        <v>47</v>
      </c>
      <c r="D2679" s="4" t="s">
        <v>7515</v>
      </c>
    </row>
    <row r="2680" spans="1:4" ht="101.25">
      <c r="A2680" s="4" t="s">
        <v>7516</v>
      </c>
      <c r="B2680" s="5" t="s">
        <v>7517</v>
      </c>
      <c r="C2680" s="4" t="s">
        <v>47</v>
      </c>
      <c r="D2680" s="4" t="s">
        <v>5351</v>
      </c>
    </row>
    <row r="2681" spans="1:4" ht="78.75">
      <c r="A2681" s="4" t="s">
        <v>7518</v>
      </c>
      <c r="B2681" s="5" t="s">
        <v>7519</v>
      </c>
      <c r="C2681" s="4" t="s">
        <v>47</v>
      </c>
      <c r="D2681" s="4" t="s">
        <v>7520</v>
      </c>
    </row>
    <row r="2682" spans="1:4" ht="67.5">
      <c r="A2682" s="4" t="s">
        <v>7521</v>
      </c>
      <c r="B2682" s="5" t="s">
        <v>7522</v>
      </c>
      <c r="C2682" s="4" t="s">
        <v>47</v>
      </c>
      <c r="D2682" s="4" t="s">
        <v>4542</v>
      </c>
    </row>
    <row r="2683" spans="1:4" ht="78.75">
      <c r="A2683" s="4" t="s">
        <v>7523</v>
      </c>
      <c r="B2683" s="5" t="s">
        <v>7524</v>
      </c>
      <c r="C2683" s="4" t="s">
        <v>47</v>
      </c>
      <c r="D2683" s="4" t="s">
        <v>7525</v>
      </c>
    </row>
    <row r="2684" spans="1:4" ht="67.5">
      <c r="A2684" s="4" t="s">
        <v>7526</v>
      </c>
      <c r="B2684" s="5" t="s">
        <v>7527</v>
      </c>
      <c r="C2684" s="4" t="s">
        <v>47</v>
      </c>
      <c r="D2684" s="4" t="s">
        <v>7528</v>
      </c>
    </row>
    <row r="2685" spans="1:4" ht="22.5">
      <c r="A2685" s="4" t="s">
        <v>7529</v>
      </c>
      <c r="B2685" s="5" t="s">
        <v>7530</v>
      </c>
      <c r="C2685" s="4" t="s">
        <v>47</v>
      </c>
      <c r="D2685" s="4" t="s">
        <v>127</v>
      </c>
    </row>
    <row r="2686" spans="1:4" ht="23.25" thickBot="1">
      <c r="A2686" s="8" t="s">
        <v>7531</v>
      </c>
      <c r="B2686" s="9" t="s">
        <v>7532</v>
      </c>
      <c r="C2686" s="8" t="s">
        <v>47</v>
      </c>
      <c r="D2686" s="8" t="s">
        <v>267</v>
      </c>
    </row>
    <row r="2687" spans="1:4" ht="23.25" thickBot="1">
      <c r="A2687" s="12"/>
      <c r="B2687" s="13" t="s">
        <v>8524</v>
      </c>
      <c r="C2687" s="14"/>
      <c r="D2687" s="15"/>
    </row>
    <row r="2688" spans="1:4" ht="67.5">
      <c r="A2688" s="10" t="s">
        <v>7533</v>
      </c>
      <c r="B2688" s="11" t="s">
        <v>7534</v>
      </c>
      <c r="C2688" s="10" t="s">
        <v>47</v>
      </c>
      <c r="D2688" s="10" t="s">
        <v>7535</v>
      </c>
    </row>
    <row r="2689" spans="1:4" ht="67.5">
      <c r="A2689" s="4" t="s">
        <v>7536</v>
      </c>
      <c r="B2689" s="5" t="s">
        <v>7537</v>
      </c>
      <c r="C2689" s="4" t="s">
        <v>47</v>
      </c>
      <c r="D2689" s="4" t="s">
        <v>7538</v>
      </c>
    </row>
    <row r="2690" spans="1:4" ht="67.5">
      <c r="A2690" s="4" t="s">
        <v>7539</v>
      </c>
      <c r="B2690" s="5" t="s">
        <v>7540</v>
      </c>
      <c r="C2690" s="4" t="s">
        <v>47</v>
      </c>
      <c r="D2690" s="4" t="s">
        <v>7541</v>
      </c>
    </row>
    <row r="2691" spans="1:4" ht="67.5">
      <c r="A2691" s="4" t="s">
        <v>7542</v>
      </c>
      <c r="B2691" s="5" t="s">
        <v>7543</v>
      </c>
      <c r="C2691" s="4" t="s">
        <v>47</v>
      </c>
      <c r="D2691" s="4" t="s">
        <v>7544</v>
      </c>
    </row>
    <row r="2692" spans="1:4" ht="78.75">
      <c r="A2692" s="4" t="s">
        <v>7545</v>
      </c>
      <c r="B2692" s="5" t="s">
        <v>7546</v>
      </c>
      <c r="C2692" s="4" t="s">
        <v>47</v>
      </c>
      <c r="D2692" s="4" t="s">
        <v>5579</v>
      </c>
    </row>
    <row r="2693" spans="1:4" ht="78.75">
      <c r="A2693" s="4" t="s">
        <v>7547</v>
      </c>
      <c r="B2693" s="5" t="s">
        <v>7548</v>
      </c>
      <c r="C2693" s="4" t="s">
        <v>47</v>
      </c>
      <c r="D2693" s="4" t="s">
        <v>7549</v>
      </c>
    </row>
    <row r="2694" spans="1:4" ht="78.75">
      <c r="A2694" s="4" t="s">
        <v>7550</v>
      </c>
      <c r="B2694" s="5" t="s">
        <v>7551</v>
      </c>
      <c r="C2694" s="4" t="s">
        <v>47</v>
      </c>
      <c r="D2694" s="4" t="s">
        <v>7552</v>
      </c>
    </row>
    <row r="2695" spans="1:4" ht="78.75">
      <c r="A2695" s="4" t="s">
        <v>7553</v>
      </c>
      <c r="B2695" s="5" t="s">
        <v>7554</v>
      </c>
      <c r="C2695" s="4" t="s">
        <v>47</v>
      </c>
      <c r="D2695" s="4" t="s">
        <v>7555</v>
      </c>
    </row>
    <row r="2696" spans="1:4" ht="78.75">
      <c r="A2696" s="4" t="s">
        <v>7556</v>
      </c>
      <c r="B2696" s="5" t="s">
        <v>7557</v>
      </c>
      <c r="C2696" s="4" t="s">
        <v>47</v>
      </c>
      <c r="D2696" s="4" t="s">
        <v>7558</v>
      </c>
    </row>
    <row r="2697" spans="1:4" ht="78.75">
      <c r="A2697" s="4" t="s">
        <v>7559</v>
      </c>
      <c r="B2697" s="5" t="s">
        <v>7560</v>
      </c>
      <c r="C2697" s="4" t="s">
        <v>47</v>
      </c>
      <c r="D2697" s="4" t="s">
        <v>7561</v>
      </c>
    </row>
    <row r="2698" spans="1:4" ht="78.75">
      <c r="A2698" s="4" t="s">
        <v>7562</v>
      </c>
      <c r="B2698" s="5" t="s">
        <v>7563</v>
      </c>
      <c r="C2698" s="4" t="s">
        <v>47</v>
      </c>
      <c r="D2698" s="4" t="s">
        <v>7564</v>
      </c>
    </row>
    <row r="2699" spans="1:4" ht="78.75">
      <c r="A2699" s="4" t="s">
        <v>7565</v>
      </c>
      <c r="B2699" s="5" t="s">
        <v>7566</v>
      </c>
      <c r="C2699" s="4" t="s">
        <v>47</v>
      </c>
      <c r="D2699" s="4" t="s">
        <v>7567</v>
      </c>
    </row>
    <row r="2700" spans="1:4" ht="78.75">
      <c r="A2700" s="4" t="s">
        <v>7568</v>
      </c>
      <c r="B2700" s="5" t="s">
        <v>7569</v>
      </c>
      <c r="C2700" s="4" t="s">
        <v>47</v>
      </c>
      <c r="D2700" s="4" t="s">
        <v>4270</v>
      </c>
    </row>
    <row r="2701" spans="1:4" ht="78.75">
      <c r="A2701" s="4" t="s">
        <v>7570</v>
      </c>
      <c r="B2701" s="5" t="s">
        <v>7571</v>
      </c>
      <c r="C2701" s="4" t="s">
        <v>47</v>
      </c>
      <c r="D2701" s="4" t="s">
        <v>7572</v>
      </c>
    </row>
    <row r="2702" spans="1:4" ht="78.75">
      <c r="A2702" s="4" t="s">
        <v>7573</v>
      </c>
      <c r="B2702" s="5" t="s">
        <v>7574</v>
      </c>
      <c r="C2702" s="4" t="s">
        <v>47</v>
      </c>
      <c r="D2702" s="4" t="s">
        <v>1236</v>
      </c>
    </row>
    <row r="2703" spans="1:4" ht="78.75">
      <c r="A2703" s="4" t="s">
        <v>7575</v>
      </c>
      <c r="B2703" s="5" t="s">
        <v>7576</v>
      </c>
      <c r="C2703" s="4" t="s">
        <v>47</v>
      </c>
      <c r="D2703" s="4" t="s">
        <v>7577</v>
      </c>
    </row>
    <row r="2704" spans="1:4" ht="67.5">
      <c r="A2704" s="4" t="s">
        <v>7578</v>
      </c>
      <c r="B2704" s="5" t="s">
        <v>7579</v>
      </c>
      <c r="C2704" s="4" t="s">
        <v>47</v>
      </c>
      <c r="D2704" s="4" t="s">
        <v>7580</v>
      </c>
    </row>
    <row r="2705" spans="1:4" ht="67.5">
      <c r="A2705" s="4" t="s">
        <v>7581</v>
      </c>
      <c r="B2705" s="5" t="s">
        <v>7582</v>
      </c>
      <c r="C2705" s="4" t="s">
        <v>47</v>
      </c>
      <c r="D2705" s="4" t="s">
        <v>7583</v>
      </c>
    </row>
    <row r="2706" spans="1:4" ht="67.5">
      <c r="A2706" s="4" t="s">
        <v>7584</v>
      </c>
      <c r="B2706" s="5" t="s">
        <v>7585</v>
      </c>
      <c r="C2706" s="4" t="s">
        <v>47</v>
      </c>
      <c r="D2706" s="4" t="s">
        <v>7586</v>
      </c>
    </row>
    <row r="2707" spans="1:4" ht="67.5">
      <c r="A2707" s="4" t="s">
        <v>7587</v>
      </c>
      <c r="B2707" s="5" t="s">
        <v>7588</v>
      </c>
      <c r="C2707" s="4" t="s">
        <v>47</v>
      </c>
      <c r="D2707" s="4" t="s">
        <v>7589</v>
      </c>
    </row>
    <row r="2708" spans="1:4" ht="101.25">
      <c r="A2708" s="4" t="s">
        <v>7590</v>
      </c>
      <c r="B2708" s="5" t="s">
        <v>7591</v>
      </c>
      <c r="C2708" s="4" t="s">
        <v>47</v>
      </c>
      <c r="D2708" s="4" t="s">
        <v>4490</v>
      </c>
    </row>
    <row r="2709" spans="1:4" ht="101.25">
      <c r="A2709" s="4" t="s">
        <v>7592</v>
      </c>
      <c r="B2709" s="5" t="s">
        <v>7593</v>
      </c>
      <c r="C2709" s="4" t="s">
        <v>47</v>
      </c>
      <c r="D2709" s="4" t="s">
        <v>6324</v>
      </c>
    </row>
    <row r="2710" spans="1:4" ht="78.75">
      <c r="A2710" s="4" t="s">
        <v>7594</v>
      </c>
      <c r="B2710" s="5" t="s">
        <v>7595</v>
      </c>
      <c r="C2710" s="4" t="s">
        <v>47</v>
      </c>
      <c r="D2710" s="4" t="s">
        <v>7596</v>
      </c>
    </row>
    <row r="2711" spans="1:4" ht="78.75">
      <c r="A2711" s="4" t="s">
        <v>7597</v>
      </c>
      <c r="B2711" s="5" t="s">
        <v>7598</v>
      </c>
      <c r="C2711" s="4" t="s">
        <v>47</v>
      </c>
      <c r="D2711" s="4" t="s">
        <v>7599</v>
      </c>
    </row>
    <row r="2712" spans="1:4" ht="78.75">
      <c r="A2712" s="4" t="s">
        <v>7600</v>
      </c>
      <c r="B2712" s="5" t="s">
        <v>7601</v>
      </c>
      <c r="C2712" s="4" t="s">
        <v>47</v>
      </c>
      <c r="D2712" s="4" t="s">
        <v>7602</v>
      </c>
    </row>
    <row r="2713" spans="1:4" ht="78.75">
      <c r="A2713" s="4" t="s">
        <v>7603</v>
      </c>
      <c r="B2713" s="5" t="s">
        <v>7604</v>
      </c>
      <c r="C2713" s="4" t="s">
        <v>47</v>
      </c>
      <c r="D2713" s="4" t="s">
        <v>7605</v>
      </c>
    </row>
    <row r="2714" spans="1:4" ht="56.25">
      <c r="A2714" s="4" t="s">
        <v>7606</v>
      </c>
      <c r="B2714" s="5" t="s">
        <v>7607</v>
      </c>
      <c r="C2714" s="4" t="s">
        <v>1</v>
      </c>
      <c r="D2714" s="4" t="s">
        <v>7608</v>
      </c>
    </row>
    <row r="2715" spans="1:4" ht="56.25">
      <c r="A2715" s="4" t="s">
        <v>7609</v>
      </c>
      <c r="B2715" s="5" t="s">
        <v>7610</v>
      </c>
      <c r="C2715" s="4" t="s">
        <v>1</v>
      </c>
      <c r="D2715" s="4" t="s">
        <v>7611</v>
      </c>
    </row>
    <row r="2716" spans="1:4" ht="22.5">
      <c r="A2716" s="4" t="s">
        <v>7612</v>
      </c>
      <c r="B2716" s="5" t="s">
        <v>7613</v>
      </c>
      <c r="C2716" s="4" t="s">
        <v>1</v>
      </c>
      <c r="D2716" s="4" t="s">
        <v>3807</v>
      </c>
    </row>
    <row r="2717" spans="1:4">
      <c r="A2717" s="7"/>
      <c r="B2717" s="6" t="s">
        <v>7614</v>
      </c>
      <c r="C2717" s="7"/>
      <c r="D2717" s="7"/>
    </row>
    <row r="2718" spans="1:4" ht="33.75">
      <c r="A2718" s="4" t="s">
        <v>7615</v>
      </c>
      <c r="B2718" s="5" t="s">
        <v>7616</v>
      </c>
      <c r="C2718" s="4" t="s">
        <v>1</v>
      </c>
      <c r="D2718" s="4" t="s">
        <v>7512</v>
      </c>
    </row>
    <row r="2719" spans="1:4" ht="33.75">
      <c r="A2719" s="4" t="s">
        <v>7617</v>
      </c>
      <c r="B2719" s="5" t="s">
        <v>7618</v>
      </c>
      <c r="C2719" s="4" t="s">
        <v>47</v>
      </c>
      <c r="D2719" s="4" t="s">
        <v>7619</v>
      </c>
    </row>
    <row r="2720" spans="1:4" ht="33.75">
      <c r="A2720" s="4" t="s">
        <v>7620</v>
      </c>
      <c r="B2720" s="5" t="s">
        <v>7621</v>
      </c>
      <c r="C2720" s="4" t="s">
        <v>47</v>
      </c>
      <c r="D2720" s="4" t="s">
        <v>7622</v>
      </c>
    </row>
    <row r="2721" spans="1:4" ht="34.5" thickBot="1">
      <c r="A2721" s="8" t="s">
        <v>7623</v>
      </c>
      <c r="B2721" s="9" t="s">
        <v>7624</v>
      </c>
      <c r="C2721" s="8" t="s">
        <v>1</v>
      </c>
      <c r="D2721" s="8" t="s">
        <v>1495</v>
      </c>
    </row>
    <row r="2722" spans="1:4" ht="13.5" thickBot="1">
      <c r="A2722" s="12"/>
      <c r="B2722" s="13" t="s">
        <v>8523</v>
      </c>
      <c r="C2722" s="14"/>
      <c r="D2722" s="15"/>
    </row>
    <row r="2723" spans="1:4" ht="33.75">
      <c r="A2723" s="10" t="s">
        <v>7625</v>
      </c>
      <c r="B2723" s="11" t="s">
        <v>7626</v>
      </c>
      <c r="C2723" s="10" t="s">
        <v>47</v>
      </c>
      <c r="D2723" s="10" t="s">
        <v>7627</v>
      </c>
    </row>
    <row r="2724" spans="1:4" ht="45">
      <c r="A2724" s="4" t="s">
        <v>7628</v>
      </c>
      <c r="B2724" s="5" t="s">
        <v>7629</v>
      </c>
      <c r="C2724" s="4" t="s">
        <v>47</v>
      </c>
      <c r="D2724" s="4" t="s">
        <v>7630</v>
      </c>
    </row>
    <row r="2725" spans="1:4" ht="33.75">
      <c r="A2725" s="4" t="s">
        <v>7631</v>
      </c>
      <c r="B2725" s="5" t="s">
        <v>7632</v>
      </c>
      <c r="C2725" s="4" t="s">
        <v>47</v>
      </c>
      <c r="D2725" s="4" t="s">
        <v>7633</v>
      </c>
    </row>
    <row r="2726" spans="1:4" ht="45">
      <c r="A2726" s="4" t="s">
        <v>7634</v>
      </c>
      <c r="B2726" s="5" t="s">
        <v>7635</v>
      </c>
      <c r="C2726" s="4" t="s">
        <v>47</v>
      </c>
      <c r="D2726" s="4" t="s">
        <v>7636</v>
      </c>
    </row>
    <row r="2727" spans="1:4" ht="22.5">
      <c r="A2727" s="4" t="s">
        <v>7637</v>
      </c>
      <c r="B2727" s="5" t="s">
        <v>7638</v>
      </c>
      <c r="C2727" s="4" t="s">
        <v>1</v>
      </c>
      <c r="D2727" s="4" t="s">
        <v>7639</v>
      </c>
    </row>
    <row r="2728" spans="1:4" ht="33.75">
      <c r="A2728" s="4" t="s">
        <v>7640</v>
      </c>
      <c r="B2728" s="5" t="s">
        <v>7641</v>
      </c>
      <c r="C2728" s="4" t="s">
        <v>1</v>
      </c>
      <c r="D2728" s="4" t="s">
        <v>7642</v>
      </c>
    </row>
    <row r="2729" spans="1:4" ht="33.75">
      <c r="A2729" s="4" t="s">
        <v>7643</v>
      </c>
      <c r="B2729" s="5" t="s">
        <v>7644</v>
      </c>
      <c r="C2729" s="4" t="s">
        <v>1</v>
      </c>
      <c r="D2729" s="4" t="s">
        <v>7645</v>
      </c>
    </row>
    <row r="2730" spans="1:4" ht="45">
      <c r="A2730" s="4" t="s">
        <v>7646</v>
      </c>
      <c r="B2730" s="5" t="s">
        <v>7647</v>
      </c>
      <c r="C2730" s="4" t="s">
        <v>47</v>
      </c>
      <c r="D2730" s="4" t="s">
        <v>7648</v>
      </c>
    </row>
    <row r="2731" spans="1:4" ht="45">
      <c r="A2731" s="4" t="s">
        <v>7649</v>
      </c>
      <c r="B2731" s="5" t="s">
        <v>7650</v>
      </c>
      <c r="C2731" s="4" t="s">
        <v>47</v>
      </c>
      <c r="D2731" s="4" t="s">
        <v>7651</v>
      </c>
    </row>
    <row r="2732" spans="1:4" ht="23.25" thickBot="1">
      <c r="A2732" s="8" t="s">
        <v>7652</v>
      </c>
      <c r="B2732" s="9" t="s">
        <v>7653</v>
      </c>
      <c r="C2732" s="8" t="s">
        <v>1</v>
      </c>
      <c r="D2732" s="8" t="s">
        <v>7654</v>
      </c>
    </row>
    <row r="2733" spans="1:4" ht="13.5" thickBot="1">
      <c r="A2733" s="12"/>
      <c r="B2733" s="13" t="s">
        <v>8520</v>
      </c>
      <c r="C2733" s="14"/>
      <c r="D2733" s="15"/>
    </row>
    <row r="2734" spans="1:4" ht="33.75">
      <c r="A2734" s="10" t="s">
        <v>7655</v>
      </c>
      <c r="B2734" s="11" t="s">
        <v>7656</v>
      </c>
      <c r="C2734" s="10" t="s">
        <v>47</v>
      </c>
      <c r="D2734" s="10" t="s">
        <v>6563</v>
      </c>
    </row>
    <row r="2735" spans="1:4" ht="45">
      <c r="A2735" s="4" t="s">
        <v>7657</v>
      </c>
      <c r="B2735" s="5" t="s">
        <v>7658</v>
      </c>
      <c r="C2735" s="4" t="s">
        <v>47</v>
      </c>
      <c r="D2735" s="4" t="s">
        <v>7659</v>
      </c>
    </row>
    <row r="2736" spans="1:4" ht="45">
      <c r="A2736" s="4" t="s">
        <v>7660</v>
      </c>
      <c r="B2736" s="5" t="s">
        <v>7661</v>
      </c>
      <c r="C2736" s="4" t="s">
        <v>47</v>
      </c>
      <c r="D2736" s="4" t="s">
        <v>7662</v>
      </c>
    </row>
    <row r="2737" spans="1:4" ht="33.75">
      <c r="A2737" s="4" t="s">
        <v>7663</v>
      </c>
      <c r="B2737" s="5" t="s">
        <v>7664</v>
      </c>
      <c r="C2737" s="4" t="s">
        <v>1</v>
      </c>
      <c r="D2737" s="4" t="s">
        <v>218</v>
      </c>
    </row>
    <row r="2738" spans="1:4" ht="45">
      <c r="A2738" s="4" t="s">
        <v>7665</v>
      </c>
      <c r="B2738" s="5" t="s">
        <v>7666</v>
      </c>
      <c r="C2738" s="4" t="s">
        <v>47</v>
      </c>
      <c r="D2738" s="4" t="s">
        <v>7667</v>
      </c>
    </row>
    <row r="2739" spans="1:4" ht="45.75" thickBot="1">
      <c r="A2739" s="8" t="s">
        <v>7668</v>
      </c>
      <c r="B2739" s="9" t="s">
        <v>7669</v>
      </c>
      <c r="C2739" s="8" t="s">
        <v>47</v>
      </c>
      <c r="D2739" s="8" t="s">
        <v>268</v>
      </c>
    </row>
    <row r="2740" spans="1:4" ht="13.5" thickBot="1">
      <c r="A2740" s="12"/>
      <c r="B2740" s="13" t="s">
        <v>8521</v>
      </c>
      <c r="C2740" s="14"/>
      <c r="D2740" s="15"/>
    </row>
    <row r="2741" spans="1:4" ht="67.5">
      <c r="A2741" s="10" t="s">
        <v>7670</v>
      </c>
      <c r="B2741" s="11" t="s">
        <v>7671</v>
      </c>
      <c r="C2741" s="10" t="s">
        <v>47</v>
      </c>
      <c r="D2741" s="10" t="s">
        <v>7672</v>
      </c>
    </row>
    <row r="2742" spans="1:4" ht="23.25" thickBot="1">
      <c r="A2742" s="8" t="s">
        <v>7673</v>
      </c>
      <c r="B2742" s="9" t="s">
        <v>7674</v>
      </c>
      <c r="C2742" s="8" t="s">
        <v>47</v>
      </c>
      <c r="D2742" s="8" t="s">
        <v>7675</v>
      </c>
    </row>
    <row r="2743" spans="1:4" ht="13.5" thickBot="1">
      <c r="A2743" s="12"/>
      <c r="B2743" s="13" t="s">
        <v>8522</v>
      </c>
      <c r="C2743" s="14"/>
      <c r="D2743" s="15"/>
    </row>
    <row r="2744" spans="1:4" ht="45">
      <c r="A2744" s="10" t="s">
        <v>7676</v>
      </c>
      <c r="B2744" s="11" t="s">
        <v>7677</v>
      </c>
      <c r="C2744" s="10" t="s">
        <v>47</v>
      </c>
      <c r="D2744" s="10" t="s">
        <v>2572</v>
      </c>
    </row>
    <row r="2745" spans="1:4" ht="45">
      <c r="A2745" s="4" t="s">
        <v>7678</v>
      </c>
      <c r="B2745" s="5" t="s">
        <v>7679</v>
      </c>
      <c r="C2745" s="4" t="s">
        <v>47</v>
      </c>
      <c r="D2745" s="4" t="s">
        <v>7680</v>
      </c>
    </row>
    <row r="2746" spans="1:4" ht="56.25">
      <c r="A2746" s="4" t="s">
        <v>7681</v>
      </c>
      <c r="B2746" s="5" t="s">
        <v>7682</v>
      </c>
      <c r="C2746" s="4" t="s">
        <v>47</v>
      </c>
      <c r="D2746" s="4" t="s">
        <v>6234</v>
      </c>
    </row>
    <row r="2747" spans="1:4" ht="56.25">
      <c r="A2747" s="4" t="s">
        <v>7683</v>
      </c>
      <c r="B2747" s="5" t="s">
        <v>7684</v>
      </c>
      <c r="C2747" s="4" t="s">
        <v>47</v>
      </c>
      <c r="D2747" s="4" t="s">
        <v>3007</v>
      </c>
    </row>
    <row r="2748" spans="1:4" ht="56.25">
      <c r="A2748" s="4" t="s">
        <v>7685</v>
      </c>
      <c r="B2748" s="5" t="s">
        <v>7686</v>
      </c>
      <c r="C2748" s="4" t="s">
        <v>47</v>
      </c>
      <c r="D2748" s="4" t="s">
        <v>7687</v>
      </c>
    </row>
    <row r="2749" spans="1:4" ht="56.25">
      <c r="A2749" s="4" t="s">
        <v>7688</v>
      </c>
      <c r="B2749" s="5" t="s">
        <v>7689</v>
      </c>
      <c r="C2749" s="4" t="s">
        <v>47</v>
      </c>
      <c r="D2749" s="4" t="s">
        <v>3734</v>
      </c>
    </row>
    <row r="2750" spans="1:4" ht="56.25">
      <c r="A2750" s="4" t="s">
        <v>7690</v>
      </c>
      <c r="B2750" s="5" t="s">
        <v>7691</v>
      </c>
      <c r="C2750" s="4" t="s">
        <v>47</v>
      </c>
      <c r="D2750" s="4" t="s">
        <v>7692</v>
      </c>
    </row>
    <row r="2751" spans="1:4" ht="45">
      <c r="A2751" s="4" t="s">
        <v>7693</v>
      </c>
      <c r="B2751" s="5" t="s">
        <v>7694</v>
      </c>
      <c r="C2751" s="4" t="s">
        <v>47</v>
      </c>
      <c r="D2751" s="4" t="s">
        <v>28</v>
      </c>
    </row>
    <row r="2752" spans="1:4" ht="45">
      <c r="A2752" s="4" t="s">
        <v>7695</v>
      </c>
      <c r="B2752" s="5" t="s">
        <v>7696</v>
      </c>
      <c r="C2752" s="4" t="s">
        <v>47</v>
      </c>
      <c r="D2752" s="4" t="s">
        <v>98</v>
      </c>
    </row>
    <row r="2753" spans="1:4" ht="45.75" thickBot="1">
      <c r="A2753" s="4" t="s">
        <v>7697</v>
      </c>
      <c r="B2753" s="5" t="s">
        <v>7698</v>
      </c>
      <c r="C2753" s="4" t="s">
        <v>47</v>
      </c>
      <c r="D2753" s="4" t="s">
        <v>7699</v>
      </c>
    </row>
    <row r="2754" spans="1:4" ht="13.5" thickBot="1">
      <c r="A2754" s="12"/>
      <c r="B2754" s="13" t="s">
        <v>8519</v>
      </c>
      <c r="C2754" s="14"/>
      <c r="D2754" s="15"/>
    </row>
    <row r="2755" spans="1:4" ht="22.5">
      <c r="A2755" s="8" t="s">
        <v>7700</v>
      </c>
      <c r="B2755" s="9" t="s">
        <v>7701</v>
      </c>
      <c r="C2755" s="8" t="s">
        <v>1</v>
      </c>
      <c r="D2755" s="8" t="s">
        <v>7702</v>
      </c>
    </row>
    <row r="2756" spans="1:4" ht="33.75">
      <c r="A2756" s="10" t="s">
        <v>7703</v>
      </c>
      <c r="B2756" s="11" t="s">
        <v>7704</v>
      </c>
      <c r="C2756" s="10" t="s">
        <v>47</v>
      </c>
      <c r="D2756" s="10" t="s">
        <v>7705</v>
      </c>
    </row>
    <row r="2757" spans="1:4" ht="22.5">
      <c r="A2757" s="4" t="s">
        <v>7706</v>
      </c>
      <c r="B2757" s="5" t="s">
        <v>7707</v>
      </c>
      <c r="C2757" s="4" t="s">
        <v>47</v>
      </c>
      <c r="D2757" s="4" t="s">
        <v>7244</v>
      </c>
    </row>
    <row r="2758" spans="1:4" ht="45">
      <c r="A2758" s="4" t="s">
        <v>7708</v>
      </c>
      <c r="B2758" s="5" t="s">
        <v>7709</v>
      </c>
      <c r="C2758" s="4" t="s">
        <v>47</v>
      </c>
      <c r="D2758" s="4" t="s">
        <v>7710</v>
      </c>
    </row>
    <row r="2759" spans="1:4" ht="33.75">
      <c r="A2759" s="4" t="s">
        <v>7711</v>
      </c>
      <c r="B2759" s="5" t="s">
        <v>7712</v>
      </c>
      <c r="C2759" s="4" t="s">
        <v>47</v>
      </c>
      <c r="D2759" s="4" t="s">
        <v>137</v>
      </c>
    </row>
    <row r="2760" spans="1:4" ht="45">
      <c r="A2760" s="4" t="s">
        <v>7713</v>
      </c>
      <c r="B2760" s="5" t="s">
        <v>7714</v>
      </c>
      <c r="C2760" s="4" t="s">
        <v>47</v>
      </c>
      <c r="D2760" s="4" t="s">
        <v>1396</v>
      </c>
    </row>
    <row r="2761" spans="1:4" ht="23.25" thickBot="1">
      <c r="A2761" s="8" t="s">
        <v>7715</v>
      </c>
      <c r="B2761" s="9" t="s">
        <v>7716</v>
      </c>
      <c r="C2761" s="8" t="s">
        <v>7717</v>
      </c>
      <c r="D2761" s="8" t="s">
        <v>7718</v>
      </c>
    </row>
    <row r="2762" spans="1:4" ht="13.5" thickBot="1">
      <c r="A2762" s="12"/>
      <c r="B2762" s="13" t="s">
        <v>8518</v>
      </c>
      <c r="C2762" s="14"/>
      <c r="D2762" s="15"/>
    </row>
    <row r="2763" spans="1:4" ht="33.75">
      <c r="A2763" s="10" t="s">
        <v>7719</v>
      </c>
      <c r="B2763" s="11" t="s">
        <v>7720</v>
      </c>
      <c r="C2763" s="10" t="s">
        <v>294</v>
      </c>
      <c r="D2763" s="10" t="s">
        <v>7721</v>
      </c>
    </row>
    <row r="2764" spans="1:4" ht="33.75">
      <c r="A2764" s="4" t="s">
        <v>7722</v>
      </c>
      <c r="B2764" s="5" t="s">
        <v>7723</v>
      </c>
      <c r="C2764" s="4" t="s">
        <v>294</v>
      </c>
      <c r="D2764" s="4" t="s">
        <v>7724</v>
      </c>
    </row>
    <row r="2765" spans="1:4" ht="90">
      <c r="A2765" s="4" t="s">
        <v>7725</v>
      </c>
      <c r="B2765" s="5" t="s">
        <v>7726</v>
      </c>
      <c r="C2765" s="4" t="s">
        <v>294</v>
      </c>
      <c r="D2765" s="4" t="s">
        <v>7727</v>
      </c>
    </row>
    <row r="2766" spans="1:4" ht="90">
      <c r="A2766" s="4" t="s">
        <v>7728</v>
      </c>
      <c r="B2766" s="5" t="s">
        <v>7729</v>
      </c>
      <c r="C2766" s="4" t="s">
        <v>294</v>
      </c>
      <c r="D2766" s="4" t="s">
        <v>7730</v>
      </c>
    </row>
    <row r="2767" spans="1:4" ht="90">
      <c r="A2767" s="4" t="s">
        <v>7731</v>
      </c>
      <c r="B2767" s="5" t="s">
        <v>7732</v>
      </c>
      <c r="C2767" s="4" t="s">
        <v>294</v>
      </c>
      <c r="D2767" s="4" t="s">
        <v>5817</v>
      </c>
    </row>
    <row r="2768" spans="1:4" ht="90">
      <c r="A2768" s="4" t="s">
        <v>7733</v>
      </c>
      <c r="B2768" s="5" t="s">
        <v>7734</v>
      </c>
      <c r="C2768" s="4" t="s">
        <v>294</v>
      </c>
      <c r="D2768" s="4" t="s">
        <v>7735</v>
      </c>
    </row>
    <row r="2769" spans="1:4" ht="78.75">
      <c r="A2769" s="4" t="s">
        <v>7736</v>
      </c>
      <c r="B2769" s="5" t="s">
        <v>7737</v>
      </c>
      <c r="C2769" s="4" t="s">
        <v>294</v>
      </c>
      <c r="D2769" s="4" t="s">
        <v>7738</v>
      </c>
    </row>
    <row r="2770" spans="1:4" ht="78.75">
      <c r="A2770" s="4" t="s">
        <v>7739</v>
      </c>
      <c r="B2770" s="5" t="s">
        <v>7740</v>
      </c>
      <c r="C2770" s="4" t="s">
        <v>294</v>
      </c>
      <c r="D2770" s="4" t="s">
        <v>7741</v>
      </c>
    </row>
    <row r="2771" spans="1:4" ht="78.75">
      <c r="A2771" s="4" t="s">
        <v>7742</v>
      </c>
      <c r="B2771" s="5" t="s">
        <v>7743</v>
      </c>
      <c r="C2771" s="4" t="s">
        <v>294</v>
      </c>
      <c r="D2771" s="4" t="s">
        <v>7744</v>
      </c>
    </row>
    <row r="2772" spans="1:4" ht="78.75">
      <c r="A2772" s="4" t="s">
        <v>7745</v>
      </c>
      <c r="B2772" s="5" t="s">
        <v>7746</v>
      </c>
      <c r="C2772" s="4" t="s">
        <v>294</v>
      </c>
      <c r="D2772" s="4" t="s">
        <v>7747</v>
      </c>
    </row>
    <row r="2773" spans="1:4" ht="78.75">
      <c r="A2773" s="4" t="s">
        <v>7748</v>
      </c>
      <c r="B2773" s="5" t="s">
        <v>7749</v>
      </c>
      <c r="C2773" s="4" t="s">
        <v>294</v>
      </c>
      <c r="D2773" s="4" t="s">
        <v>7750</v>
      </c>
    </row>
    <row r="2774" spans="1:4" ht="78.75">
      <c r="A2774" s="4" t="s">
        <v>7751</v>
      </c>
      <c r="B2774" s="5" t="s">
        <v>7752</v>
      </c>
      <c r="C2774" s="4" t="s">
        <v>294</v>
      </c>
      <c r="D2774" s="4" t="s">
        <v>7753</v>
      </c>
    </row>
    <row r="2775" spans="1:4" ht="78.75">
      <c r="A2775" s="4" t="s">
        <v>7754</v>
      </c>
      <c r="B2775" s="5" t="s">
        <v>7755</v>
      </c>
      <c r="C2775" s="4" t="s">
        <v>294</v>
      </c>
      <c r="D2775" s="4" t="s">
        <v>7756</v>
      </c>
    </row>
    <row r="2776" spans="1:4" ht="78.75">
      <c r="A2776" s="4" t="s">
        <v>7757</v>
      </c>
      <c r="B2776" s="5" t="s">
        <v>7758</v>
      </c>
      <c r="C2776" s="4" t="s">
        <v>294</v>
      </c>
      <c r="D2776" s="4" t="s">
        <v>7759</v>
      </c>
    </row>
    <row r="2777" spans="1:4" ht="45">
      <c r="A2777" s="4" t="s">
        <v>7760</v>
      </c>
      <c r="B2777" s="5" t="s">
        <v>7761</v>
      </c>
      <c r="C2777" s="4" t="s">
        <v>294</v>
      </c>
      <c r="D2777" s="4" t="s">
        <v>7762</v>
      </c>
    </row>
    <row r="2778" spans="1:4" ht="45">
      <c r="A2778" s="4" t="s">
        <v>7763</v>
      </c>
      <c r="B2778" s="5" t="s">
        <v>7764</v>
      </c>
      <c r="C2778" s="4" t="s">
        <v>294</v>
      </c>
      <c r="D2778" s="4" t="s">
        <v>7765</v>
      </c>
    </row>
    <row r="2779" spans="1:4" ht="45">
      <c r="A2779" s="4" t="s">
        <v>7766</v>
      </c>
      <c r="B2779" s="5" t="s">
        <v>7767</v>
      </c>
      <c r="C2779" s="4" t="s">
        <v>294</v>
      </c>
      <c r="D2779" s="4" t="s">
        <v>7768</v>
      </c>
    </row>
    <row r="2780" spans="1:4" ht="45">
      <c r="A2780" s="4" t="s">
        <v>7769</v>
      </c>
      <c r="B2780" s="5" t="s">
        <v>7770</v>
      </c>
      <c r="C2780" s="4" t="s">
        <v>294</v>
      </c>
      <c r="D2780" s="4" t="s">
        <v>7771</v>
      </c>
    </row>
    <row r="2781" spans="1:4" ht="45">
      <c r="A2781" s="4" t="s">
        <v>7772</v>
      </c>
      <c r="B2781" s="5" t="s">
        <v>7773</v>
      </c>
      <c r="C2781" s="4" t="s">
        <v>294</v>
      </c>
      <c r="D2781" s="4" t="s">
        <v>7774</v>
      </c>
    </row>
    <row r="2782" spans="1:4" ht="45">
      <c r="A2782" s="4" t="s">
        <v>7775</v>
      </c>
      <c r="B2782" s="5" t="s">
        <v>7776</v>
      </c>
      <c r="C2782" s="4" t="s">
        <v>294</v>
      </c>
      <c r="D2782" s="4" t="s">
        <v>7777</v>
      </c>
    </row>
    <row r="2783" spans="1:4" ht="45">
      <c r="A2783" s="4" t="s">
        <v>7778</v>
      </c>
      <c r="B2783" s="5" t="s">
        <v>7779</v>
      </c>
      <c r="C2783" s="4" t="s">
        <v>294</v>
      </c>
      <c r="D2783" s="4" t="s">
        <v>7780</v>
      </c>
    </row>
    <row r="2784" spans="1:4" ht="45">
      <c r="A2784" s="4" t="s">
        <v>7781</v>
      </c>
      <c r="B2784" s="5" t="s">
        <v>7782</v>
      </c>
      <c r="C2784" s="4" t="s">
        <v>294</v>
      </c>
      <c r="D2784" s="4" t="s">
        <v>6122</v>
      </c>
    </row>
    <row r="2785" spans="1:4" ht="45">
      <c r="A2785" s="4" t="s">
        <v>7783</v>
      </c>
      <c r="B2785" s="5" t="s">
        <v>7784</v>
      </c>
      <c r="C2785" s="4" t="s">
        <v>294</v>
      </c>
      <c r="D2785" s="4" t="s">
        <v>7785</v>
      </c>
    </row>
    <row r="2786" spans="1:4" ht="45">
      <c r="A2786" s="4" t="s">
        <v>7786</v>
      </c>
      <c r="B2786" s="5" t="s">
        <v>7787</v>
      </c>
      <c r="C2786" s="4" t="s">
        <v>294</v>
      </c>
      <c r="D2786" s="4" t="s">
        <v>7788</v>
      </c>
    </row>
    <row r="2787" spans="1:4" ht="45">
      <c r="A2787" s="4" t="s">
        <v>7789</v>
      </c>
      <c r="B2787" s="5" t="s">
        <v>7790</v>
      </c>
      <c r="C2787" s="4" t="s">
        <v>294</v>
      </c>
      <c r="D2787" s="4" t="s">
        <v>7791</v>
      </c>
    </row>
    <row r="2788" spans="1:4" ht="45">
      <c r="A2788" s="4" t="s">
        <v>7792</v>
      </c>
      <c r="B2788" s="5" t="s">
        <v>7793</v>
      </c>
      <c r="C2788" s="4" t="s">
        <v>294</v>
      </c>
      <c r="D2788" s="4" t="s">
        <v>7794</v>
      </c>
    </row>
    <row r="2789" spans="1:4" ht="45">
      <c r="A2789" s="4" t="s">
        <v>7795</v>
      </c>
      <c r="B2789" s="5" t="s">
        <v>7796</v>
      </c>
      <c r="C2789" s="4" t="s">
        <v>294</v>
      </c>
      <c r="D2789" s="4" t="s">
        <v>7797</v>
      </c>
    </row>
    <row r="2790" spans="1:4" ht="45">
      <c r="A2790" s="4" t="s">
        <v>7798</v>
      </c>
      <c r="B2790" s="5" t="s">
        <v>7799</v>
      </c>
      <c r="C2790" s="4" t="s">
        <v>294</v>
      </c>
      <c r="D2790" s="4" t="s">
        <v>7800</v>
      </c>
    </row>
    <row r="2791" spans="1:4" ht="67.5">
      <c r="A2791" s="4" t="s">
        <v>7801</v>
      </c>
      <c r="B2791" s="5" t="s">
        <v>7802</v>
      </c>
      <c r="C2791" s="4" t="s">
        <v>294</v>
      </c>
      <c r="D2791" s="4" t="s">
        <v>7803</v>
      </c>
    </row>
    <row r="2792" spans="1:4" ht="67.5">
      <c r="A2792" s="4" t="s">
        <v>7804</v>
      </c>
      <c r="B2792" s="5" t="s">
        <v>7805</v>
      </c>
      <c r="C2792" s="4" t="s">
        <v>294</v>
      </c>
      <c r="D2792" s="4" t="s">
        <v>7806</v>
      </c>
    </row>
    <row r="2793" spans="1:4" ht="67.5">
      <c r="A2793" s="4" t="s">
        <v>7807</v>
      </c>
      <c r="B2793" s="5" t="s">
        <v>7808</v>
      </c>
      <c r="C2793" s="4" t="s">
        <v>294</v>
      </c>
      <c r="D2793" s="4" t="s">
        <v>7809</v>
      </c>
    </row>
    <row r="2794" spans="1:4" ht="67.5">
      <c r="A2794" s="4" t="s">
        <v>7810</v>
      </c>
      <c r="B2794" s="5" t="s">
        <v>7811</v>
      </c>
      <c r="C2794" s="4" t="s">
        <v>294</v>
      </c>
      <c r="D2794" s="4" t="s">
        <v>7812</v>
      </c>
    </row>
    <row r="2795" spans="1:4" ht="67.5">
      <c r="A2795" s="4" t="s">
        <v>7813</v>
      </c>
      <c r="B2795" s="5" t="s">
        <v>7814</v>
      </c>
      <c r="C2795" s="4" t="s">
        <v>294</v>
      </c>
      <c r="D2795" s="4" t="s">
        <v>7815</v>
      </c>
    </row>
    <row r="2796" spans="1:4" ht="67.5">
      <c r="A2796" s="4" t="s">
        <v>7816</v>
      </c>
      <c r="B2796" s="5" t="s">
        <v>7817</v>
      </c>
      <c r="C2796" s="4" t="s">
        <v>294</v>
      </c>
      <c r="D2796" s="4" t="s">
        <v>7818</v>
      </c>
    </row>
    <row r="2797" spans="1:4" ht="90">
      <c r="A2797" s="4" t="s">
        <v>7819</v>
      </c>
      <c r="B2797" s="5" t="s">
        <v>7820</v>
      </c>
      <c r="C2797" s="4" t="s">
        <v>294</v>
      </c>
      <c r="D2797" s="4" t="s">
        <v>7821</v>
      </c>
    </row>
    <row r="2798" spans="1:4" ht="90">
      <c r="A2798" s="4" t="s">
        <v>7822</v>
      </c>
      <c r="B2798" s="5" t="s">
        <v>7823</v>
      </c>
      <c r="C2798" s="4" t="s">
        <v>294</v>
      </c>
      <c r="D2798" s="4" t="s">
        <v>7824</v>
      </c>
    </row>
    <row r="2799" spans="1:4" ht="90">
      <c r="A2799" s="4" t="s">
        <v>7825</v>
      </c>
      <c r="B2799" s="5" t="s">
        <v>7826</v>
      </c>
      <c r="C2799" s="4" t="s">
        <v>294</v>
      </c>
      <c r="D2799" s="4" t="s">
        <v>7827</v>
      </c>
    </row>
    <row r="2800" spans="1:4" ht="90">
      <c r="A2800" s="4" t="s">
        <v>7828</v>
      </c>
      <c r="B2800" s="5" t="s">
        <v>7829</v>
      </c>
      <c r="C2800" s="4" t="s">
        <v>294</v>
      </c>
      <c r="D2800" s="4" t="s">
        <v>7830</v>
      </c>
    </row>
    <row r="2801" spans="1:4" ht="78.75">
      <c r="A2801" s="4" t="s">
        <v>7831</v>
      </c>
      <c r="B2801" s="5" t="s">
        <v>7832</v>
      </c>
      <c r="C2801" s="4" t="s">
        <v>294</v>
      </c>
      <c r="D2801" s="4" t="s">
        <v>7833</v>
      </c>
    </row>
    <row r="2802" spans="1:4" ht="78.75">
      <c r="A2802" s="4" t="s">
        <v>7834</v>
      </c>
      <c r="B2802" s="5" t="s">
        <v>7835</v>
      </c>
      <c r="C2802" s="4" t="s">
        <v>294</v>
      </c>
      <c r="D2802" s="4" t="s">
        <v>7836</v>
      </c>
    </row>
    <row r="2803" spans="1:4" ht="78.75">
      <c r="A2803" s="4" t="s">
        <v>7837</v>
      </c>
      <c r="B2803" s="5" t="s">
        <v>7838</v>
      </c>
      <c r="C2803" s="4" t="s">
        <v>294</v>
      </c>
      <c r="D2803" s="4" t="s">
        <v>7839</v>
      </c>
    </row>
    <row r="2804" spans="1:4" ht="78.75">
      <c r="A2804" s="4" t="s">
        <v>7840</v>
      </c>
      <c r="B2804" s="5" t="s">
        <v>7841</v>
      </c>
      <c r="C2804" s="4" t="s">
        <v>294</v>
      </c>
      <c r="D2804" s="4" t="s">
        <v>7842</v>
      </c>
    </row>
    <row r="2805" spans="1:4" ht="78.75">
      <c r="A2805" s="4" t="s">
        <v>7843</v>
      </c>
      <c r="B2805" s="5" t="s">
        <v>7844</v>
      </c>
      <c r="C2805" s="4" t="s">
        <v>294</v>
      </c>
      <c r="D2805" s="4" t="s">
        <v>7845</v>
      </c>
    </row>
    <row r="2806" spans="1:4" ht="78.75">
      <c r="A2806" s="4" t="s">
        <v>7846</v>
      </c>
      <c r="B2806" s="5" t="s">
        <v>7847</v>
      </c>
      <c r="C2806" s="4" t="s">
        <v>294</v>
      </c>
      <c r="D2806" s="4" t="s">
        <v>7848</v>
      </c>
    </row>
    <row r="2807" spans="1:4" ht="78.75">
      <c r="A2807" s="4" t="s">
        <v>7849</v>
      </c>
      <c r="B2807" s="5" t="s">
        <v>7850</v>
      </c>
      <c r="C2807" s="4" t="s">
        <v>294</v>
      </c>
      <c r="D2807" s="4" t="s">
        <v>7851</v>
      </c>
    </row>
    <row r="2808" spans="1:4" ht="78.75">
      <c r="A2808" s="4" t="s">
        <v>7852</v>
      </c>
      <c r="B2808" s="5" t="s">
        <v>7853</v>
      </c>
      <c r="C2808" s="4" t="s">
        <v>294</v>
      </c>
      <c r="D2808" s="4" t="s">
        <v>7854</v>
      </c>
    </row>
    <row r="2809" spans="1:4" ht="56.25">
      <c r="A2809" s="4" t="s">
        <v>7855</v>
      </c>
      <c r="B2809" s="5" t="s">
        <v>7856</v>
      </c>
      <c r="C2809" s="4" t="s">
        <v>294</v>
      </c>
      <c r="D2809" s="4" t="s">
        <v>7857</v>
      </c>
    </row>
    <row r="2810" spans="1:4" ht="56.25">
      <c r="A2810" s="4" t="s">
        <v>7858</v>
      </c>
      <c r="B2810" s="5" t="s">
        <v>7859</v>
      </c>
      <c r="C2810" s="4" t="s">
        <v>294</v>
      </c>
      <c r="D2810" s="4" t="s">
        <v>7860</v>
      </c>
    </row>
    <row r="2811" spans="1:4" ht="56.25">
      <c r="A2811" s="4" t="s">
        <v>7861</v>
      </c>
      <c r="B2811" s="5" t="s">
        <v>7862</v>
      </c>
      <c r="C2811" s="4" t="s">
        <v>294</v>
      </c>
      <c r="D2811" s="4" t="s">
        <v>7863</v>
      </c>
    </row>
    <row r="2812" spans="1:4" ht="56.25">
      <c r="A2812" s="4" t="s">
        <v>7864</v>
      </c>
      <c r="B2812" s="5" t="s">
        <v>7865</v>
      </c>
      <c r="C2812" s="4" t="s">
        <v>294</v>
      </c>
      <c r="D2812" s="4" t="s">
        <v>7866</v>
      </c>
    </row>
    <row r="2813" spans="1:4" ht="56.25">
      <c r="A2813" s="4" t="s">
        <v>7867</v>
      </c>
      <c r="B2813" s="5" t="s">
        <v>7868</v>
      </c>
      <c r="C2813" s="4" t="s">
        <v>294</v>
      </c>
      <c r="D2813" s="4" t="s">
        <v>7869</v>
      </c>
    </row>
    <row r="2814" spans="1:4" ht="56.25">
      <c r="A2814" s="4" t="s">
        <v>7870</v>
      </c>
      <c r="B2814" s="5" t="s">
        <v>7871</v>
      </c>
      <c r="C2814" s="4" t="s">
        <v>294</v>
      </c>
      <c r="D2814" s="4" t="s">
        <v>7872</v>
      </c>
    </row>
    <row r="2815" spans="1:4" ht="56.25">
      <c r="A2815" s="4" t="s">
        <v>7873</v>
      </c>
      <c r="B2815" s="5" t="s">
        <v>7874</v>
      </c>
      <c r="C2815" s="4" t="s">
        <v>294</v>
      </c>
      <c r="D2815" s="4" t="s">
        <v>7875</v>
      </c>
    </row>
    <row r="2816" spans="1:4" ht="56.25">
      <c r="A2816" s="4" t="s">
        <v>7876</v>
      </c>
      <c r="B2816" s="5" t="s">
        <v>7877</v>
      </c>
      <c r="C2816" s="4" t="s">
        <v>294</v>
      </c>
      <c r="D2816" s="4" t="s">
        <v>7878</v>
      </c>
    </row>
    <row r="2817" spans="1:4" ht="56.25">
      <c r="A2817" s="4" t="s">
        <v>7879</v>
      </c>
      <c r="B2817" s="5" t="s">
        <v>7880</v>
      </c>
      <c r="C2817" s="4" t="s">
        <v>294</v>
      </c>
      <c r="D2817" s="4" t="s">
        <v>7881</v>
      </c>
    </row>
    <row r="2818" spans="1:4" ht="56.25">
      <c r="A2818" s="4" t="s">
        <v>7882</v>
      </c>
      <c r="B2818" s="5" t="s">
        <v>7883</v>
      </c>
      <c r="C2818" s="4" t="s">
        <v>294</v>
      </c>
      <c r="D2818" s="4" t="s">
        <v>7884</v>
      </c>
    </row>
    <row r="2819" spans="1:4" ht="56.25">
      <c r="A2819" s="4" t="s">
        <v>7885</v>
      </c>
      <c r="B2819" s="5" t="s">
        <v>7886</v>
      </c>
      <c r="C2819" s="4" t="s">
        <v>294</v>
      </c>
      <c r="D2819" s="4" t="s">
        <v>7887</v>
      </c>
    </row>
    <row r="2820" spans="1:4" ht="56.25">
      <c r="A2820" s="4" t="s">
        <v>7888</v>
      </c>
      <c r="B2820" s="5" t="s">
        <v>7889</v>
      </c>
      <c r="C2820" s="4" t="s">
        <v>294</v>
      </c>
      <c r="D2820" s="4" t="s">
        <v>7890</v>
      </c>
    </row>
    <row r="2821" spans="1:4" ht="56.25">
      <c r="A2821" s="4" t="s">
        <v>7891</v>
      </c>
      <c r="B2821" s="5" t="s">
        <v>7892</v>
      </c>
      <c r="C2821" s="4" t="s">
        <v>294</v>
      </c>
      <c r="D2821" s="4" t="s">
        <v>7893</v>
      </c>
    </row>
    <row r="2822" spans="1:4" ht="56.25">
      <c r="A2822" s="4" t="s">
        <v>7894</v>
      </c>
      <c r="B2822" s="5" t="s">
        <v>7895</v>
      </c>
      <c r="C2822" s="4" t="s">
        <v>294</v>
      </c>
      <c r="D2822" s="4" t="s">
        <v>7896</v>
      </c>
    </row>
    <row r="2823" spans="1:4" ht="56.25">
      <c r="A2823" s="4" t="s">
        <v>7897</v>
      </c>
      <c r="B2823" s="5" t="s">
        <v>7898</v>
      </c>
      <c r="C2823" s="4" t="s">
        <v>294</v>
      </c>
      <c r="D2823" s="4" t="s">
        <v>7899</v>
      </c>
    </row>
    <row r="2824" spans="1:4" ht="56.25">
      <c r="A2824" s="4" t="s">
        <v>7900</v>
      </c>
      <c r="B2824" s="5" t="s">
        <v>7901</v>
      </c>
      <c r="C2824" s="4" t="s">
        <v>294</v>
      </c>
      <c r="D2824" s="4" t="s">
        <v>7902</v>
      </c>
    </row>
    <row r="2825" spans="1:4" ht="56.25">
      <c r="A2825" s="4" t="s">
        <v>7903</v>
      </c>
      <c r="B2825" s="5" t="s">
        <v>7904</v>
      </c>
      <c r="C2825" s="4" t="s">
        <v>294</v>
      </c>
      <c r="D2825" s="4" t="s">
        <v>7905</v>
      </c>
    </row>
    <row r="2826" spans="1:4" ht="56.25">
      <c r="A2826" s="4" t="s">
        <v>7906</v>
      </c>
      <c r="B2826" s="5" t="s">
        <v>7907</v>
      </c>
      <c r="C2826" s="4" t="s">
        <v>294</v>
      </c>
      <c r="D2826" s="4" t="s">
        <v>7908</v>
      </c>
    </row>
    <row r="2827" spans="1:4" ht="56.25">
      <c r="A2827" s="4" t="s">
        <v>7909</v>
      </c>
      <c r="B2827" s="5" t="s">
        <v>7910</v>
      </c>
      <c r="C2827" s="4" t="s">
        <v>294</v>
      </c>
      <c r="D2827" s="4" t="s">
        <v>7911</v>
      </c>
    </row>
    <row r="2828" spans="1:4" ht="67.5">
      <c r="A2828" s="4" t="s">
        <v>7912</v>
      </c>
      <c r="B2828" s="5" t="s">
        <v>7913</v>
      </c>
      <c r="C2828" s="4" t="s">
        <v>294</v>
      </c>
      <c r="D2828" s="4" t="s">
        <v>7914</v>
      </c>
    </row>
    <row r="2829" spans="1:4" ht="67.5">
      <c r="A2829" s="4" t="s">
        <v>7915</v>
      </c>
      <c r="B2829" s="5" t="s">
        <v>7916</v>
      </c>
      <c r="C2829" s="4" t="s">
        <v>294</v>
      </c>
      <c r="D2829" s="4" t="s">
        <v>7917</v>
      </c>
    </row>
    <row r="2830" spans="1:4" ht="67.5">
      <c r="A2830" s="4" t="s">
        <v>7918</v>
      </c>
      <c r="B2830" s="5" t="s">
        <v>7919</v>
      </c>
      <c r="C2830" s="4" t="s">
        <v>294</v>
      </c>
      <c r="D2830" s="4" t="s">
        <v>7920</v>
      </c>
    </row>
    <row r="2831" spans="1:4" ht="67.5">
      <c r="A2831" s="4" t="s">
        <v>7921</v>
      </c>
      <c r="B2831" s="5" t="s">
        <v>7922</v>
      </c>
      <c r="C2831" s="4" t="s">
        <v>294</v>
      </c>
      <c r="D2831" s="4" t="s">
        <v>7923</v>
      </c>
    </row>
    <row r="2832" spans="1:4" ht="67.5">
      <c r="A2832" s="4" t="s">
        <v>7924</v>
      </c>
      <c r="B2832" s="5" t="s">
        <v>7925</v>
      </c>
      <c r="C2832" s="4" t="s">
        <v>294</v>
      </c>
      <c r="D2832" s="4" t="s">
        <v>7926</v>
      </c>
    </row>
    <row r="2833" spans="1:4" ht="67.5">
      <c r="A2833" s="4" t="s">
        <v>7927</v>
      </c>
      <c r="B2833" s="5" t="s">
        <v>7928</v>
      </c>
      <c r="C2833" s="4" t="s">
        <v>294</v>
      </c>
      <c r="D2833" s="4" t="s">
        <v>7929</v>
      </c>
    </row>
    <row r="2834" spans="1:4" ht="67.5">
      <c r="A2834" s="4" t="s">
        <v>7930</v>
      </c>
      <c r="B2834" s="5" t="s">
        <v>7931</v>
      </c>
      <c r="C2834" s="4" t="s">
        <v>294</v>
      </c>
      <c r="D2834" s="4" t="s">
        <v>7932</v>
      </c>
    </row>
    <row r="2835" spans="1:4" ht="78.75">
      <c r="A2835" s="4" t="s">
        <v>7933</v>
      </c>
      <c r="B2835" s="5" t="s">
        <v>7934</v>
      </c>
      <c r="C2835" s="4" t="s">
        <v>294</v>
      </c>
      <c r="D2835" s="4" t="s">
        <v>7935</v>
      </c>
    </row>
    <row r="2836" spans="1:4" ht="78.75">
      <c r="A2836" s="4" t="s">
        <v>7936</v>
      </c>
      <c r="B2836" s="5" t="s">
        <v>7937</v>
      </c>
      <c r="C2836" s="4" t="s">
        <v>294</v>
      </c>
      <c r="D2836" s="4" t="s">
        <v>7938</v>
      </c>
    </row>
    <row r="2837" spans="1:4" ht="67.5">
      <c r="A2837" s="4" t="s">
        <v>7939</v>
      </c>
      <c r="B2837" s="5" t="s">
        <v>7940</v>
      </c>
      <c r="C2837" s="4" t="s">
        <v>294</v>
      </c>
      <c r="D2837" s="4" t="s">
        <v>7941</v>
      </c>
    </row>
    <row r="2838" spans="1:4" ht="67.5">
      <c r="A2838" s="4" t="s">
        <v>7942</v>
      </c>
      <c r="B2838" s="5" t="s">
        <v>7943</v>
      </c>
      <c r="C2838" s="4" t="s">
        <v>294</v>
      </c>
      <c r="D2838" s="4" t="s">
        <v>7944</v>
      </c>
    </row>
    <row r="2839" spans="1:4" ht="67.5">
      <c r="A2839" s="4" t="s">
        <v>7945</v>
      </c>
      <c r="B2839" s="5" t="s">
        <v>7946</v>
      </c>
      <c r="C2839" s="4" t="s">
        <v>294</v>
      </c>
      <c r="D2839" s="4" t="s">
        <v>7947</v>
      </c>
    </row>
    <row r="2840" spans="1:4" ht="67.5">
      <c r="A2840" s="4" t="s">
        <v>7948</v>
      </c>
      <c r="B2840" s="5" t="s">
        <v>7949</v>
      </c>
      <c r="C2840" s="4" t="s">
        <v>294</v>
      </c>
      <c r="D2840" s="4" t="s">
        <v>7950</v>
      </c>
    </row>
    <row r="2841" spans="1:4" ht="67.5">
      <c r="A2841" s="4" t="s">
        <v>7951</v>
      </c>
      <c r="B2841" s="5" t="s">
        <v>7952</v>
      </c>
      <c r="C2841" s="4" t="s">
        <v>294</v>
      </c>
      <c r="D2841" s="4" t="s">
        <v>7953</v>
      </c>
    </row>
    <row r="2842" spans="1:4" ht="33.75">
      <c r="A2842" s="4" t="s">
        <v>7954</v>
      </c>
      <c r="B2842" s="5" t="s">
        <v>7955</v>
      </c>
      <c r="C2842" s="4" t="s">
        <v>294</v>
      </c>
      <c r="D2842" s="4" t="s">
        <v>7956</v>
      </c>
    </row>
    <row r="2843" spans="1:4" ht="33.75">
      <c r="A2843" s="4" t="s">
        <v>7957</v>
      </c>
      <c r="B2843" s="5" t="s">
        <v>7958</v>
      </c>
      <c r="C2843" s="4" t="s">
        <v>294</v>
      </c>
      <c r="D2843" s="4" t="s">
        <v>7959</v>
      </c>
    </row>
    <row r="2844" spans="1:4" ht="33.75">
      <c r="A2844" s="4" t="s">
        <v>7960</v>
      </c>
      <c r="B2844" s="5" t="s">
        <v>7961</v>
      </c>
      <c r="C2844" s="4" t="s">
        <v>294</v>
      </c>
      <c r="D2844" s="4" t="s">
        <v>7962</v>
      </c>
    </row>
    <row r="2845" spans="1:4" ht="33.75">
      <c r="A2845" s="4" t="s">
        <v>7963</v>
      </c>
      <c r="B2845" s="5" t="s">
        <v>7964</v>
      </c>
      <c r="C2845" s="4" t="s">
        <v>294</v>
      </c>
      <c r="D2845" s="4" t="s">
        <v>7965</v>
      </c>
    </row>
    <row r="2846" spans="1:4" ht="45">
      <c r="A2846" s="4" t="s">
        <v>7966</v>
      </c>
      <c r="B2846" s="5" t="s">
        <v>7967</v>
      </c>
      <c r="C2846" s="4" t="s">
        <v>294</v>
      </c>
      <c r="D2846" s="4" t="s">
        <v>7968</v>
      </c>
    </row>
    <row r="2847" spans="1:4" ht="45">
      <c r="A2847" s="4" t="s">
        <v>7969</v>
      </c>
      <c r="B2847" s="5" t="s">
        <v>7970</v>
      </c>
      <c r="C2847" s="4" t="s">
        <v>294</v>
      </c>
      <c r="D2847" s="4" t="s">
        <v>7971</v>
      </c>
    </row>
    <row r="2848" spans="1:4" ht="45">
      <c r="A2848" s="4" t="s">
        <v>7972</v>
      </c>
      <c r="B2848" s="5" t="s">
        <v>7973</v>
      </c>
      <c r="C2848" s="4" t="s">
        <v>294</v>
      </c>
      <c r="D2848" s="4" t="s">
        <v>7974</v>
      </c>
    </row>
    <row r="2849" spans="1:4" ht="56.25">
      <c r="A2849" s="4" t="s">
        <v>7975</v>
      </c>
      <c r="B2849" s="5" t="s">
        <v>7976</v>
      </c>
      <c r="C2849" s="4" t="s">
        <v>294</v>
      </c>
      <c r="D2849" s="4" t="s">
        <v>7977</v>
      </c>
    </row>
    <row r="2850" spans="1:4" ht="56.25">
      <c r="A2850" s="4" t="s">
        <v>7978</v>
      </c>
      <c r="B2850" s="5" t="s">
        <v>7979</v>
      </c>
      <c r="C2850" s="4" t="s">
        <v>294</v>
      </c>
      <c r="D2850" s="4" t="s">
        <v>7980</v>
      </c>
    </row>
    <row r="2851" spans="1:4" ht="56.25">
      <c r="A2851" s="4" t="s">
        <v>7981</v>
      </c>
      <c r="B2851" s="5" t="s">
        <v>7982</v>
      </c>
      <c r="C2851" s="4" t="s">
        <v>294</v>
      </c>
      <c r="D2851" s="4" t="s">
        <v>7983</v>
      </c>
    </row>
    <row r="2852" spans="1:4" ht="56.25">
      <c r="A2852" s="4" t="s">
        <v>7984</v>
      </c>
      <c r="B2852" s="5" t="s">
        <v>7985</v>
      </c>
      <c r="C2852" s="4" t="s">
        <v>294</v>
      </c>
      <c r="D2852" s="4" t="s">
        <v>7986</v>
      </c>
    </row>
    <row r="2853" spans="1:4" ht="56.25">
      <c r="A2853" s="4" t="s">
        <v>7987</v>
      </c>
      <c r="B2853" s="5" t="s">
        <v>7988</v>
      </c>
      <c r="C2853" s="4" t="s">
        <v>294</v>
      </c>
      <c r="D2853" s="4" t="s">
        <v>7989</v>
      </c>
    </row>
    <row r="2854" spans="1:4" ht="56.25">
      <c r="A2854" s="4" t="s">
        <v>7990</v>
      </c>
      <c r="B2854" s="5" t="s">
        <v>7991</v>
      </c>
      <c r="C2854" s="4" t="s">
        <v>294</v>
      </c>
      <c r="D2854" s="4" t="s">
        <v>7992</v>
      </c>
    </row>
    <row r="2855" spans="1:4" ht="45">
      <c r="A2855" s="4" t="s">
        <v>7993</v>
      </c>
      <c r="B2855" s="5" t="s">
        <v>7994</v>
      </c>
      <c r="C2855" s="4" t="s">
        <v>294</v>
      </c>
      <c r="D2855" s="4" t="s">
        <v>7995</v>
      </c>
    </row>
    <row r="2856" spans="1:4" ht="45">
      <c r="A2856" s="4" t="s">
        <v>7996</v>
      </c>
      <c r="B2856" s="5" t="s">
        <v>7997</v>
      </c>
      <c r="C2856" s="4" t="s">
        <v>294</v>
      </c>
      <c r="D2856" s="4" t="s">
        <v>7998</v>
      </c>
    </row>
    <row r="2857" spans="1:4" ht="45">
      <c r="A2857" s="4" t="s">
        <v>7999</v>
      </c>
      <c r="B2857" s="5" t="s">
        <v>8000</v>
      </c>
      <c r="C2857" s="4" t="s">
        <v>294</v>
      </c>
      <c r="D2857" s="4" t="s">
        <v>8001</v>
      </c>
    </row>
    <row r="2858" spans="1:4" ht="56.25">
      <c r="A2858" s="4" t="s">
        <v>8002</v>
      </c>
      <c r="B2858" s="5" t="s">
        <v>8003</v>
      </c>
      <c r="C2858" s="4" t="s">
        <v>294</v>
      </c>
      <c r="D2858" s="4" t="s">
        <v>8004</v>
      </c>
    </row>
    <row r="2859" spans="1:4" ht="56.25">
      <c r="A2859" s="4" t="s">
        <v>8005</v>
      </c>
      <c r="B2859" s="5" t="s">
        <v>8006</v>
      </c>
      <c r="C2859" s="4" t="s">
        <v>294</v>
      </c>
      <c r="D2859" s="4" t="s">
        <v>8007</v>
      </c>
    </row>
    <row r="2860" spans="1:4" ht="56.25">
      <c r="A2860" s="4" t="s">
        <v>8008</v>
      </c>
      <c r="B2860" s="5" t="s">
        <v>8009</v>
      </c>
      <c r="C2860" s="4" t="s">
        <v>294</v>
      </c>
      <c r="D2860" s="4" t="s">
        <v>8010</v>
      </c>
    </row>
    <row r="2861" spans="1:4" ht="45">
      <c r="A2861" s="4" t="s">
        <v>8011</v>
      </c>
      <c r="B2861" s="5" t="s">
        <v>8012</v>
      </c>
      <c r="C2861" s="4" t="s">
        <v>294</v>
      </c>
      <c r="D2861" s="4" t="s">
        <v>8013</v>
      </c>
    </row>
    <row r="2862" spans="1:4" ht="45">
      <c r="A2862" s="4" t="s">
        <v>8014</v>
      </c>
      <c r="B2862" s="5" t="s">
        <v>8015</v>
      </c>
      <c r="C2862" s="4" t="s">
        <v>294</v>
      </c>
      <c r="D2862" s="4" t="s">
        <v>8016</v>
      </c>
    </row>
    <row r="2863" spans="1:4" ht="45">
      <c r="A2863" s="4" t="s">
        <v>8017</v>
      </c>
      <c r="B2863" s="5" t="s">
        <v>8018</v>
      </c>
      <c r="C2863" s="4" t="s">
        <v>294</v>
      </c>
      <c r="D2863" s="4" t="s">
        <v>8019</v>
      </c>
    </row>
    <row r="2864" spans="1:4" ht="45">
      <c r="A2864" s="4" t="s">
        <v>8020</v>
      </c>
      <c r="B2864" s="5" t="s">
        <v>8021</v>
      </c>
      <c r="C2864" s="4" t="s">
        <v>294</v>
      </c>
      <c r="D2864" s="4" t="s">
        <v>8022</v>
      </c>
    </row>
    <row r="2865" spans="1:4" ht="45">
      <c r="A2865" s="4" t="s">
        <v>8023</v>
      </c>
      <c r="B2865" s="5" t="s">
        <v>8024</v>
      </c>
      <c r="C2865" s="4" t="s">
        <v>294</v>
      </c>
      <c r="D2865" s="4" t="s">
        <v>8025</v>
      </c>
    </row>
    <row r="2866" spans="1:4" ht="45">
      <c r="A2866" s="4" t="s">
        <v>8026</v>
      </c>
      <c r="B2866" s="5" t="s">
        <v>8027</v>
      </c>
      <c r="C2866" s="4" t="s">
        <v>294</v>
      </c>
      <c r="D2866" s="4" t="s">
        <v>8028</v>
      </c>
    </row>
    <row r="2867" spans="1:4" ht="45">
      <c r="A2867" s="4" t="s">
        <v>8029</v>
      </c>
      <c r="B2867" s="5" t="s">
        <v>8030</v>
      </c>
      <c r="C2867" s="4" t="s">
        <v>294</v>
      </c>
      <c r="D2867" s="4" t="s">
        <v>8031</v>
      </c>
    </row>
    <row r="2868" spans="1:4" ht="33.75">
      <c r="A2868" s="4" t="s">
        <v>8032</v>
      </c>
      <c r="B2868" s="5" t="s">
        <v>8033</v>
      </c>
      <c r="C2868" s="4" t="s">
        <v>294</v>
      </c>
      <c r="D2868" s="4" t="s">
        <v>8034</v>
      </c>
    </row>
    <row r="2869" spans="1:4" ht="33.75">
      <c r="A2869" s="4" t="s">
        <v>8035</v>
      </c>
      <c r="B2869" s="5" t="s">
        <v>8036</v>
      </c>
      <c r="C2869" s="4" t="s">
        <v>294</v>
      </c>
      <c r="D2869" s="4" t="s">
        <v>8037</v>
      </c>
    </row>
    <row r="2870" spans="1:4" ht="33.75">
      <c r="A2870" s="4" t="s">
        <v>8038</v>
      </c>
      <c r="B2870" s="5" t="s">
        <v>8039</v>
      </c>
      <c r="C2870" s="4" t="s">
        <v>294</v>
      </c>
      <c r="D2870" s="4" t="s">
        <v>8040</v>
      </c>
    </row>
    <row r="2871" spans="1:4" ht="56.25">
      <c r="A2871" s="4" t="s">
        <v>8041</v>
      </c>
      <c r="B2871" s="5" t="s">
        <v>8042</v>
      </c>
      <c r="C2871" s="4" t="s">
        <v>294</v>
      </c>
      <c r="D2871" s="4" t="s">
        <v>8043</v>
      </c>
    </row>
    <row r="2872" spans="1:4" ht="56.25">
      <c r="A2872" s="4" t="s">
        <v>8044</v>
      </c>
      <c r="B2872" s="5" t="s">
        <v>8045</v>
      </c>
      <c r="C2872" s="4" t="s">
        <v>294</v>
      </c>
      <c r="D2872" s="4" t="s">
        <v>8046</v>
      </c>
    </row>
    <row r="2873" spans="1:4" ht="45">
      <c r="A2873" s="4" t="s">
        <v>8047</v>
      </c>
      <c r="B2873" s="5" t="s">
        <v>8048</v>
      </c>
      <c r="C2873" s="4" t="s">
        <v>294</v>
      </c>
      <c r="D2873" s="4" t="s">
        <v>8049</v>
      </c>
    </row>
    <row r="2874" spans="1:4" ht="45">
      <c r="A2874" s="4" t="s">
        <v>8050</v>
      </c>
      <c r="B2874" s="5" t="s">
        <v>8051</v>
      </c>
      <c r="C2874" s="4" t="s">
        <v>294</v>
      </c>
      <c r="D2874" s="4" t="s">
        <v>8052</v>
      </c>
    </row>
    <row r="2875" spans="1:4" ht="33.75">
      <c r="A2875" s="4" t="s">
        <v>8053</v>
      </c>
      <c r="B2875" s="5" t="s">
        <v>8054</v>
      </c>
      <c r="C2875" s="4" t="s">
        <v>294</v>
      </c>
      <c r="D2875" s="4" t="s">
        <v>8055</v>
      </c>
    </row>
    <row r="2876" spans="1:4" ht="45">
      <c r="A2876" s="4" t="s">
        <v>8056</v>
      </c>
      <c r="B2876" s="5" t="s">
        <v>8057</v>
      </c>
      <c r="C2876" s="4" t="s">
        <v>294</v>
      </c>
      <c r="D2876" s="4" t="s">
        <v>8058</v>
      </c>
    </row>
    <row r="2877" spans="1:4" ht="45">
      <c r="A2877" s="4" t="s">
        <v>8059</v>
      </c>
      <c r="B2877" s="5" t="s">
        <v>8060</v>
      </c>
      <c r="C2877" s="4" t="s">
        <v>294</v>
      </c>
      <c r="D2877" s="4" t="s">
        <v>8061</v>
      </c>
    </row>
    <row r="2878" spans="1:4" ht="33.75">
      <c r="A2878" s="4" t="s">
        <v>8062</v>
      </c>
      <c r="B2878" s="5" t="s">
        <v>8063</v>
      </c>
      <c r="C2878" s="4" t="s">
        <v>294</v>
      </c>
      <c r="D2878" s="4" t="s">
        <v>8064</v>
      </c>
    </row>
    <row r="2879" spans="1:4" ht="33.75">
      <c r="A2879" s="4" t="s">
        <v>8065</v>
      </c>
      <c r="B2879" s="5" t="s">
        <v>8066</v>
      </c>
      <c r="C2879" s="4" t="s">
        <v>294</v>
      </c>
      <c r="D2879" s="4" t="s">
        <v>8067</v>
      </c>
    </row>
    <row r="2880" spans="1:4" ht="33.75">
      <c r="A2880" s="4" t="s">
        <v>8068</v>
      </c>
      <c r="B2880" s="5" t="s">
        <v>8069</v>
      </c>
      <c r="C2880" s="4" t="s">
        <v>294</v>
      </c>
      <c r="D2880" s="4" t="s">
        <v>1145</v>
      </c>
    </row>
    <row r="2881" spans="1:4" ht="33.75">
      <c r="A2881" s="4" t="s">
        <v>8070</v>
      </c>
      <c r="B2881" s="5" t="s">
        <v>8071</v>
      </c>
      <c r="C2881" s="4" t="s">
        <v>294</v>
      </c>
      <c r="D2881" s="4" t="s">
        <v>8072</v>
      </c>
    </row>
    <row r="2882" spans="1:4" ht="78.75">
      <c r="A2882" s="4" t="s">
        <v>8073</v>
      </c>
      <c r="B2882" s="5" t="s">
        <v>8074</v>
      </c>
      <c r="C2882" s="4" t="s">
        <v>294</v>
      </c>
      <c r="D2882" s="4" t="s">
        <v>8075</v>
      </c>
    </row>
    <row r="2883" spans="1:4" ht="57" thickBot="1">
      <c r="A2883" s="4" t="s">
        <v>8076</v>
      </c>
      <c r="B2883" s="5" t="s">
        <v>8077</v>
      </c>
      <c r="C2883" s="4" t="s">
        <v>294</v>
      </c>
      <c r="D2883" s="4" t="s">
        <v>8078</v>
      </c>
    </row>
    <row r="2884" spans="1:4" ht="13.5" thickBot="1">
      <c r="A2884" s="12"/>
      <c r="B2884" s="13" t="s">
        <v>8517</v>
      </c>
      <c r="C2884" s="14"/>
      <c r="D2884" s="15"/>
    </row>
    <row r="2885" spans="1:4">
      <c r="A2885" s="10" t="s">
        <v>8084</v>
      </c>
      <c r="B2885" s="11" t="s">
        <v>8085</v>
      </c>
      <c r="C2885" s="10" t="s">
        <v>47</v>
      </c>
      <c r="D2885" s="10" t="s">
        <v>6469</v>
      </c>
    </row>
    <row r="2886" spans="1:4" ht="22.5">
      <c r="A2886" s="4" t="s">
        <v>8086</v>
      </c>
      <c r="B2886" s="5" t="s">
        <v>8087</v>
      </c>
      <c r="C2886" s="4" t="s">
        <v>47</v>
      </c>
      <c r="D2886" s="4" t="s">
        <v>8088</v>
      </c>
    </row>
    <row r="2887" spans="1:4" ht="22.5">
      <c r="A2887" s="4" t="s">
        <v>8089</v>
      </c>
      <c r="B2887" s="5" t="s">
        <v>8090</v>
      </c>
      <c r="C2887" s="4" t="s">
        <v>47</v>
      </c>
      <c r="D2887" s="4" t="s">
        <v>5</v>
      </c>
    </row>
    <row r="2888" spans="1:4">
      <c r="A2888" s="4" t="s">
        <v>8091</v>
      </c>
      <c r="B2888" s="5" t="s">
        <v>8092</v>
      </c>
      <c r="C2888" s="4" t="s">
        <v>47</v>
      </c>
      <c r="D2888" s="4" t="s">
        <v>7163</v>
      </c>
    </row>
    <row r="2889" spans="1:4">
      <c r="A2889" s="4" t="s">
        <v>8093</v>
      </c>
      <c r="B2889" s="5" t="s">
        <v>8094</v>
      </c>
      <c r="C2889" s="4" t="s">
        <v>47</v>
      </c>
      <c r="D2889" s="4" t="s">
        <v>5414</v>
      </c>
    </row>
    <row r="2890" spans="1:4">
      <c r="A2890" s="4" t="s">
        <v>8095</v>
      </c>
      <c r="B2890" s="5" t="s">
        <v>8096</v>
      </c>
      <c r="C2890" s="4" t="s">
        <v>47</v>
      </c>
      <c r="D2890" s="4" t="s">
        <v>1388</v>
      </c>
    </row>
    <row r="2891" spans="1:4">
      <c r="A2891" s="4" t="s">
        <v>8097</v>
      </c>
      <c r="B2891" s="5" t="s">
        <v>8098</v>
      </c>
      <c r="C2891" s="4" t="s">
        <v>47</v>
      </c>
      <c r="D2891" s="4" t="s">
        <v>8099</v>
      </c>
    </row>
    <row r="2892" spans="1:4">
      <c r="A2892" s="4" t="s">
        <v>8100</v>
      </c>
      <c r="B2892" s="5" t="s">
        <v>8101</v>
      </c>
      <c r="C2892" s="4" t="s">
        <v>47</v>
      </c>
      <c r="D2892" s="4" t="s">
        <v>8102</v>
      </c>
    </row>
    <row r="2893" spans="1:4" ht="22.5">
      <c r="A2893" s="4" t="s">
        <v>8103</v>
      </c>
      <c r="B2893" s="5" t="s">
        <v>8104</v>
      </c>
      <c r="C2893" s="4" t="s">
        <v>47</v>
      </c>
      <c r="D2893" s="4" t="s">
        <v>8105</v>
      </c>
    </row>
    <row r="2894" spans="1:4">
      <c r="A2894" s="4" t="s">
        <v>8106</v>
      </c>
      <c r="B2894" s="5" t="s">
        <v>8107</v>
      </c>
      <c r="C2894" s="4" t="s">
        <v>13</v>
      </c>
      <c r="D2894" s="4" t="s">
        <v>8108</v>
      </c>
    </row>
    <row r="2895" spans="1:4">
      <c r="A2895" s="4"/>
      <c r="B2895" s="5"/>
      <c r="C2895" s="4"/>
      <c r="D2895" s="4"/>
    </row>
    <row r="2896" spans="1:4" ht="22.5">
      <c r="A2896" s="4" t="s">
        <v>8109</v>
      </c>
      <c r="B2896" s="5" t="s">
        <v>8110</v>
      </c>
      <c r="C2896" s="4" t="s">
        <v>47</v>
      </c>
      <c r="D2896" s="4" t="s">
        <v>8111</v>
      </c>
    </row>
    <row r="2897" spans="1:4" ht="22.5">
      <c r="A2897" s="4" t="s">
        <v>8112</v>
      </c>
      <c r="B2897" s="5" t="s">
        <v>8113</v>
      </c>
      <c r="C2897" s="4" t="s">
        <v>47</v>
      </c>
      <c r="D2897" s="4" t="s">
        <v>6505</v>
      </c>
    </row>
    <row r="2898" spans="1:4" ht="56.25">
      <c r="A2898" s="4" t="s">
        <v>8114</v>
      </c>
      <c r="B2898" s="5" t="s">
        <v>8115</v>
      </c>
      <c r="C2898" s="4" t="s">
        <v>13</v>
      </c>
      <c r="D2898" s="4" t="s">
        <v>8116</v>
      </c>
    </row>
    <row r="2899" spans="1:4" ht="33.75">
      <c r="A2899" s="4" t="s">
        <v>8117</v>
      </c>
      <c r="B2899" s="5" t="s">
        <v>8118</v>
      </c>
      <c r="C2899" s="4" t="s">
        <v>294</v>
      </c>
      <c r="D2899" s="4" t="s">
        <v>8119</v>
      </c>
    </row>
    <row r="2900" spans="1:4" ht="90">
      <c r="A2900" s="4" t="s">
        <v>8120</v>
      </c>
      <c r="B2900" s="5" t="s">
        <v>8121</v>
      </c>
      <c r="C2900" s="4" t="s">
        <v>13</v>
      </c>
      <c r="D2900" s="4" t="s">
        <v>8122</v>
      </c>
    </row>
    <row r="2901" spans="1:4" ht="33.75">
      <c r="A2901" s="4" t="s">
        <v>8123</v>
      </c>
      <c r="B2901" s="5" t="s">
        <v>8124</v>
      </c>
      <c r="C2901" s="4" t="s">
        <v>13</v>
      </c>
      <c r="D2901" s="4" t="s">
        <v>8125</v>
      </c>
    </row>
    <row r="2902" spans="1:4" ht="34.5" thickBot="1">
      <c r="A2902" s="8" t="s">
        <v>8126</v>
      </c>
      <c r="B2902" s="9" t="s">
        <v>8127</v>
      </c>
      <c r="C2902" s="8" t="s">
        <v>13</v>
      </c>
      <c r="D2902" s="8" t="s">
        <v>8128</v>
      </c>
    </row>
    <row r="2903" spans="1:4" ht="23.25" thickBot="1">
      <c r="A2903" s="12"/>
      <c r="B2903" s="13" t="s">
        <v>8516</v>
      </c>
      <c r="C2903" s="14"/>
      <c r="D2903" s="15"/>
    </row>
    <row r="2904" spans="1:4" ht="33.75">
      <c r="A2904" s="10" t="s">
        <v>8129</v>
      </c>
      <c r="B2904" s="11" t="s">
        <v>8130</v>
      </c>
      <c r="C2904" s="10" t="s">
        <v>13</v>
      </c>
      <c r="D2904" s="10" t="s">
        <v>6370</v>
      </c>
    </row>
    <row r="2905" spans="1:4" ht="45">
      <c r="A2905" s="4" t="s">
        <v>8131</v>
      </c>
      <c r="B2905" s="5" t="s">
        <v>8132</v>
      </c>
      <c r="C2905" s="4" t="s">
        <v>47</v>
      </c>
      <c r="D2905" s="4" t="s">
        <v>171</v>
      </c>
    </row>
    <row r="2906" spans="1:4" ht="45">
      <c r="A2906" s="4" t="s">
        <v>8133</v>
      </c>
      <c r="B2906" s="5" t="s">
        <v>8134</v>
      </c>
      <c r="C2906" s="4" t="s">
        <v>47</v>
      </c>
      <c r="D2906" s="4" t="s">
        <v>8135</v>
      </c>
    </row>
    <row r="2907" spans="1:4" ht="45">
      <c r="A2907" s="4" t="s">
        <v>8136</v>
      </c>
      <c r="B2907" s="5" t="s">
        <v>8137</v>
      </c>
      <c r="C2907" s="4" t="s">
        <v>47</v>
      </c>
      <c r="D2907" s="4" t="s">
        <v>172</v>
      </c>
    </row>
    <row r="2908" spans="1:4" ht="22.5">
      <c r="A2908" s="4" t="s">
        <v>8138</v>
      </c>
      <c r="B2908" s="5" t="s">
        <v>8139</v>
      </c>
      <c r="C2908" s="4" t="s">
        <v>47</v>
      </c>
      <c r="D2908" s="4" t="s">
        <v>104</v>
      </c>
    </row>
    <row r="2909" spans="1:4">
      <c r="A2909" s="4" t="s">
        <v>8140</v>
      </c>
      <c r="B2909" s="5" t="s">
        <v>8141</v>
      </c>
      <c r="C2909" s="4" t="s">
        <v>47</v>
      </c>
      <c r="D2909" s="4" t="s">
        <v>199</v>
      </c>
    </row>
    <row r="2910" spans="1:4" ht="22.5">
      <c r="A2910" s="4" t="s">
        <v>8142</v>
      </c>
      <c r="B2910" s="5" t="s">
        <v>8143</v>
      </c>
      <c r="C2910" s="4" t="s">
        <v>47</v>
      </c>
      <c r="D2910" s="4" t="s">
        <v>267</v>
      </c>
    </row>
    <row r="2911" spans="1:4" ht="33.75">
      <c r="A2911" s="4" t="s">
        <v>8144</v>
      </c>
      <c r="B2911" s="5" t="s">
        <v>8145</v>
      </c>
      <c r="C2911" s="4" t="s">
        <v>47</v>
      </c>
      <c r="D2911" s="4" t="s">
        <v>8146</v>
      </c>
    </row>
    <row r="2912" spans="1:4" ht="22.5">
      <c r="A2912" s="4" t="s">
        <v>8147</v>
      </c>
      <c r="B2912" s="5" t="s">
        <v>8148</v>
      </c>
      <c r="C2912" s="4" t="s">
        <v>1</v>
      </c>
      <c r="D2912" s="4" t="s">
        <v>8149</v>
      </c>
    </row>
    <row r="2913" spans="1:4" ht="22.5">
      <c r="A2913" s="4" t="s">
        <v>8150</v>
      </c>
      <c r="B2913" s="5" t="s">
        <v>8151</v>
      </c>
      <c r="C2913" s="4" t="s">
        <v>47</v>
      </c>
      <c r="D2913" s="4" t="s">
        <v>6901</v>
      </c>
    </row>
    <row r="2914" spans="1:4" ht="22.5">
      <c r="A2914" s="4" t="s">
        <v>8152</v>
      </c>
      <c r="B2914" s="5" t="s">
        <v>8153</v>
      </c>
      <c r="C2914" s="4" t="s">
        <v>47</v>
      </c>
      <c r="D2914" s="4" t="s">
        <v>8154</v>
      </c>
    </row>
    <row r="2915" spans="1:4" ht="45">
      <c r="A2915" s="4" t="s">
        <v>8155</v>
      </c>
      <c r="B2915" s="5" t="s">
        <v>8156</v>
      </c>
      <c r="C2915" s="4" t="s">
        <v>47</v>
      </c>
      <c r="D2915" s="4" t="s">
        <v>8157</v>
      </c>
    </row>
    <row r="2916" spans="1:4">
      <c r="A2916" s="7"/>
      <c r="B2916" s="6" t="s">
        <v>8512</v>
      </c>
      <c r="C2916" s="7"/>
      <c r="D2916" s="7"/>
    </row>
    <row r="2917" spans="1:4" ht="33.75">
      <c r="A2917" s="4" t="s">
        <v>8158</v>
      </c>
      <c r="B2917" s="5" t="s">
        <v>8159</v>
      </c>
      <c r="C2917" s="4" t="s">
        <v>294</v>
      </c>
      <c r="D2917" s="4" t="s">
        <v>8160</v>
      </c>
    </row>
    <row r="2918" spans="1:4" ht="22.5">
      <c r="A2918" s="4" t="s">
        <v>8161</v>
      </c>
      <c r="B2918" s="5" t="s">
        <v>8162</v>
      </c>
      <c r="C2918" s="4" t="s">
        <v>294</v>
      </c>
      <c r="D2918" s="4" t="s">
        <v>8081</v>
      </c>
    </row>
    <row r="2919" spans="1:4" ht="22.5">
      <c r="A2919" s="4" t="s">
        <v>8163</v>
      </c>
      <c r="B2919" s="5" t="s">
        <v>8164</v>
      </c>
      <c r="C2919" s="4" t="s">
        <v>294</v>
      </c>
      <c r="D2919" s="4" t="s">
        <v>8165</v>
      </c>
    </row>
    <row r="2920" spans="1:4" ht="22.5">
      <c r="A2920" s="4" t="s">
        <v>8166</v>
      </c>
      <c r="B2920" s="5" t="s">
        <v>8167</v>
      </c>
      <c r="C2920" s="4" t="s">
        <v>47</v>
      </c>
      <c r="D2920" s="4" t="s">
        <v>8082</v>
      </c>
    </row>
    <row r="2921" spans="1:4" ht="22.5">
      <c r="A2921" s="4" t="s">
        <v>8168</v>
      </c>
      <c r="B2921" s="5" t="s">
        <v>8169</v>
      </c>
      <c r="C2921" s="4" t="s">
        <v>47</v>
      </c>
      <c r="D2921" s="4" t="s">
        <v>8082</v>
      </c>
    </row>
    <row r="2922" spans="1:4" ht="22.5">
      <c r="A2922" s="4" t="s">
        <v>8170</v>
      </c>
      <c r="B2922" s="5" t="s">
        <v>8171</v>
      </c>
      <c r="C2922" s="4" t="s">
        <v>47</v>
      </c>
      <c r="D2922" s="4" t="s">
        <v>3162</v>
      </c>
    </row>
    <row r="2923" spans="1:4" ht="33.75">
      <c r="A2923" s="4" t="s">
        <v>8172</v>
      </c>
      <c r="B2923" s="5" t="s">
        <v>8173</v>
      </c>
      <c r="C2923" s="4" t="s">
        <v>47</v>
      </c>
      <c r="D2923" s="4" t="s">
        <v>6563</v>
      </c>
    </row>
    <row r="2924" spans="1:4" ht="33.75">
      <c r="A2924" s="4" t="s">
        <v>8174</v>
      </c>
      <c r="B2924" s="5" t="s">
        <v>8175</v>
      </c>
      <c r="C2924" s="4" t="s">
        <v>47</v>
      </c>
      <c r="D2924" s="4" t="s">
        <v>8176</v>
      </c>
    </row>
    <row r="2925" spans="1:4" ht="22.5">
      <c r="A2925" s="4" t="s">
        <v>8177</v>
      </c>
      <c r="B2925" s="5" t="s">
        <v>8178</v>
      </c>
      <c r="C2925" s="4" t="s">
        <v>47</v>
      </c>
      <c r="D2925" s="4" t="s">
        <v>1373</v>
      </c>
    </row>
    <row r="2926" spans="1:4" ht="22.5">
      <c r="A2926" s="4" t="s">
        <v>8179</v>
      </c>
      <c r="B2926" s="5" t="s">
        <v>8180</v>
      </c>
      <c r="C2926" s="4" t="s">
        <v>47</v>
      </c>
      <c r="D2926" s="4" t="s">
        <v>1087</v>
      </c>
    </row>
    <row r="2927" spans="1:4">
      <c r="A2927" s="4" t="s">
        <v>8181</v>
      </c>
      <c r="B2927" s="5" t="s">
        <v>8182</v>
      </c>
      <c r="C2927" s="4" t="s">
        <v>294</v>
      </c>
      <c r="D2927" s="4" t="s">
        <v>2238</v>
      </c>
    </row>
    <row r="2928" spans="1:4" ht="22.5">
      <c r="A2928" s="4" t="s">
        <v>8183</v>
      </c>
      <c r="B2928" s="5" t="s">
        <v>8184</v>
      </c>
      <c r="C2928" s="4" t="s">
        <v>47</v>
      </c>
      <c r="D2928" s="4" t="s">
        <v>8079</v>
      </c>
    </row>
    <row r="2929" spans="1:4" ht="22.5">
      <c r="A2929" s="4" t="s">
        <v>8185</v>
      </c>
      <c r="B2929" s="5" t="s">
        <v>8186</v>
      </c>
      <c r="C2929" s="4" t="s">
        <v>47</v>
      </c>
      <c r="D2929" s="4" t="s">
        <v>182</v>
      </c>
    </row>
    <row r="2930" spans="1:4" ht="33.75">
      <c r="A2930" s="4" t="s">
        <v>8187</v>
      </c>
      <c r="B2930" s="5" t="s">
        <v>8188</v>
      </c>
      <c r="C2930" s="4" t="s">
        <v>47</v>
      </c>
      <c r="D2930" s="4" t="s">
        <v>315</v>
      </c>
    </row>
    <row r="2931" spans="1:4" ht="33.75">
      <c r="A2931" s="4" t="s">
        <v>8189</v>
      </c>
      <c r="B2931" s="5" t="s">
        <v>8190</v>
      </c>
      <c r="C2931" s="4" t="s">
        <v>294</v>
      </c>
      <c r="D2931" s="4" t="s">
        <v>6229</v>
      </c>
    </row>
    <row r="2932" spans="1:4" ht="33.75">
      <c r="A2932" s="4" t="s">
        <v>8191</v>
      </c>
      <c r="B2932" s="5" t="s">
        <v>8192</v>
      </c>
      <c r="C2932" s="4" t="s">
        <v>294</v>
      </c>
      <c r="D2932" s="4" t="s">
        <v>8193</v>
      </c>
    </row>
    <row r="2933" spans="1:4" ht="33.75">
      <c r="A2933" s="4" t="s">
        <v>8194</v>
      </c>
      <c r="B2933" s="5" t="s">
        <v>8195</v>
      </c>
      <c r="C2933" s="4" t="s">
        <v>294</v>
      </c>
      <c r="D2933" s="4" t="s">
        <v>8196</v>
      </c>
    </row>
    <row r="2934" spans="1:4" ht="33.75">
      <c r="A2934" s="4" t="s">
        <v>8197</v>
      </c>
      <c r="B2934" s="5" t="s">
        <v>8198</v>
      </c>
      <c r="C2934" s="4" t="s">
        <v>13</v>
      </c>
      <c r="D2934" s="4" t="s">
        <v>8199</v>
      </c>
    </row>
    <row r="2935" spans="1:4" ht="22.5">
      <c r="A2935" s="4" t="s">
        <v>8200</v>
      </c>
      <c r="B2935" s="5" t="s">
        <v>8201</v>
      </c>
      <c r="C2935" s="4" t="s">
        <v>13</v>
      </c>
      <c r="D2935" s="4" t="s">
        <v>299</v>
      </c>
    </row>
    <row r="2936" spans="1:4" ht="22.5">
      <c r="A2936" s="4">
        <v>85334</v>
      </c>
      <c r="B2936" s="5" t="s">
        <v>8202</v>
      </c>
      <c r="C2936" s="4" t="s">
        <v>47</v>
      </c>
      <c r="D2936" s="4" t="s">
        <v>8082</v>
      </c>
    </row>
    <row r="2937" spans="1:4" ht="22.5">
      <c r="A2937" s="4" t="s">
        <v>8203</v>
      </c>
      <c r="B2937" s="5" t="s">
        <v>8204</v>
      </c>
      <c r="C2937" s="4" t="s">
        <v>1</v>
      </c>
      <c r="D2937" s="4" t="s">
        <v>312</v>
      </c>
    </row>
    <row r="2938" spans="1:4" ht="33.75">
      <c r="A2938" s="4" t="s">
        <v>8205</v>
      </c>
      <c r="B2938" s="5" t="s">
        <v>8206</v>
      </c>
      <c r="C2938" s="4" t="s">
        <v>1</v>
      </c>
      <c r="D2938" s="4" t="s">
        <v>6305</v>
      </c>
    </row>
    <row r="2939" spans="1:4" ht="33.75">
      <c r="A2939" s="4" t="s">
        <v>8207</v>
      </c>
      <c r="B2939" s="5" t="s">
        <v>8208</v>
      </c>
      <c r="C2939" s="4" t="s">
        <v>47</v>
      </c>
      <c r="D2939" s="4" t="s">
        <v>2887</v>
      </c>
    </row>
    <row r="2940" spans="1:4" ht="22.5">
      <c r="A2940" s="4" t="s">
        <v>8209</v>
      </c>
      <c r="B2940" s="5" t="s">
        <v>8210</v>
      </c>
      <c r="C2940" s="4" t="s">
        <v>294</v>
      </c>
      <c r="D2940" s="4" t="s">
        <v>2238</v>
      </c>
    </row>
    <row r="2941" spans="1:4" ht="33.75">
      <c r="A2941" s="4" t="s">
        <v>8211</v>
      </c>
      <c r="B2941" s="5" t="s">
        <v>8212</v>
      </c>
      <c r="C2941" s="4" t="s">
        <v>47</v>
      </c>
      <c r="D2941" s="4" t="s">
        <v>8213</v>
      </c>
    </row>
    <row r="2942" spans="1:4" ht="22.5">
      <c r="A2942" s="4" t="s">
        <v>8214</v>
      </c>
      <c r="B2942" s="5" t="s">
        <v>8215</v>
      </c>
      <c r="C2942" s="4" t="s">
        <v>47</v>
      </c>
      <c r="D2942" s="4" t="s">
        <v>8216</v>
      </c>
    </row>
    <row r="2943" spans="1:4" ht="33.75">
      <c r="A2943" s="4" t="s">
        <v>8217</v>
      </c>
      <c r="B2943" s="5" t="s">
        <v>8218</v>
      </c>
      <c r="C2943" s="4" t="s">
        <v>294</v>
      </c>
      <c r="D2943" s="4" t="s">
        <v>8219</v>
      </c>
    </row>
    <row r="2944" spans="1:4">
      <c r="A2944" s="4" t="s">
        <v>8220</v>
      </c>
      <c r="B2944" s="5" t="s">
        <v>8221</v>
      </c>
      <c r="C2944" s="4" t="s">
        <v>47</v>
      </c>
      <c r="D2944" s="4" t="s">
        <v>221</v>
      </c>
    </row>
    <row r="2945" spans="1:4">
      <c r="A2945" s="4" t="s">
        <v>8222</v>
      </c>
      <c r="B2945" s="5" t="s">
        <v>8223</v>
      </c>
      <c r="C2945" s="4" t="s">
        <v>47</v>
      </c>
      <c r="D2945" s="4" t="s">
        <v>213</v>
      </c>
    </row>
    <row r="2946" spans="1:4" ht="33.75">
      <c r="A2946" s="4" t="s">
        <v>8224</v>
      </c>
      <c r="B2946" s="5" t="s">
        <v>8225</v>
      </c>
      <c r="C2946" s="4" t="s">
        <v>13</v>
      </c>
      <c r="D2946" s="4" t="s">
        <v>8226</v>
      </c>
    </row>
    <row r="2947" spans="1:4" ht="22.5">
      <c r="A2947" s="4" t="s">
        <v>8227</v>
      </c>
      <c r="B2947" s="5" t="s">
        <v>8228</v>
      </c>
      <c r="C2947" s="4" t="s">
        <v>47</v>
      </c>
      <c r="D2947" s="4" t="s">
        <v>1345</v>
      </c>
    </row>
    <row r="2948" spans="1:4">
      <c r="A2948" s="4" t="s">
        <v>8229</v>
      </c>
      <c r="B2948" s="5" t="s">
        <v>8230</v>
      </c>
      <c r="C2948" s="4" t="s">
        <v>47</v>
      </c>
      <c r="D2948" s="4" t="s">
        <v>144</v>
      </c>
    </row>
    <row r="2949" spans="1:4" ht="22.5">
      <c r="A2949" s="4" t="s">
        <v>8231</v>
      </c>
      <c r="B2949" s="5" t="s">
        <v>8232</v>
      </c>
      <c r="C2949" s="4" t="s">
        <v>1</v>
      </c>
      <c r="D2949" s="4" t="s">
        <v>8233</v>
      </c>
    </row>
    <row r="2950" spans="1:4" ht="33.75">
      <c r="A2950" s="4" t="s">
        <v>8234</v>
      </c>
      <c r="B2950" s="5" t="s">
        <v>8235</v>
      </c>
      <c r="C2950" s="4" t="s">
        <v>1</v>
      </c>
      <c r="D2950" s="4" t="s">
        <v>8236</v>
      </c>
    </row>
    <row r="2951" spans="1:4" ht="33.75">
      <c r="A2951" s="4" t="s">
        <v>8237</v>
      </c>
      <c r="B2951" s="5" t="s">
        <v>8238</v>
      </c>
      <c r="C2951" s="4" t="s">
        <v>1</v>
      </c>
      <c r="D2951" s="4" t="s">
        <v>8239</v>
      </c>
    </row>
    <row r="2952" spans="1:4" ht="33.75">
      <c r="A2952" s="4" t="s">
        <v>8240</v>
      </c>
      <c r="B2952" s="5" t="s">
        <v>8241</v>
      </c>
      <c r="C2952" s="4" t="s">
        <v>1</v>
      </c>
      <c r="D2952" s="4" t="s">
        <v>8242</v>
      </c>
    </row>
    <row r="2953" spans="1:4" ht="22.5">
      <c r="A2953" s="4" t="s">
        <v>8243</v>
      </c>
      <c r="B2953" s="5" t="s">
        <v>8244</v>
      </c>
      <c r="C2953" s="4" t="s">
        <v>47</v>
      </c>
      <c r="D2953" s="4" t="s">
        <v>8245</v>
      </c>
    </row>
    <row r="2954" spans="1:4">
      <c r="A2954" s="4" t="s">
        <v>8246</v>
      </c>
      <c r="B2954" s="5" t="s">
        <v>8247</v>
      </c>
      <c r="C2954" s="4" t="s">
        <v>1</v>
      </c>
      <c r="D2954" s="4" t="s">
        <v>6225</v>
      </c>
    </row>
    <row r="2955" spans="1:4" ht="22.5">
      <c r="A2955" s="4" t="s">
        <v>8248</v>
      </c>
      <c r="B2955" s="5" t="s">
        <v>8249</v>
      </c>
      <c r="C2955" s="4" t="s">
        <v>47</v>
      </c>
      <c r="D2955" s="4" t="s">
        <v>8250</v>
      </c>
    </row>
    <row r="2956" spans="1:4" ht="22.5">
      <c r="A2956" s="4">
        <v>85409</v>
      </c>
      <c r="B2956" s="5" t="s">
        <v>8251</v>
      </c>
      <c r="C2956" s="4" t="s">
        <v>47</v>
      </c>
      <c r="D2956" s="4" t="s">
        <v>1750</v>
      </c>
    </row>
    <row r="2957" spans="1:4">
      <c r="A2957" s="4" t="s">
        <v>8252</v>
      </c>
      <c r="B2957" s="5" t="s">
        <v>8253</v>
      </c>
      <c r="C2957" s="4" t="s">
        <v>1</v>
      </c>
      <c r="D2957" s="4" t="s">
        <v>8254</v>
      </c>
    </row>
    <row r="2958" spans="1:4" ht="22.5">
      <c r="A2958" s="4" t="s">
        <v>8255</v>
      </c>
      <c r="B2958" s="5" t="s">
        <v>8256</v>
      </c>
      <c r="C2958" s="4" t="s">
        <v>13</v>
      </c>
      <c r="D2958" s="4" t="s">
        <v>6226</v>
      </c>
    </row>
    <row r="2959" spans="1:4" ht="22.5">
      <c r="A2959" s="4" t="s">
        <v>8257</v>
      </c>
      <c r="B2959" s="5" t="s">
        <v>8258</v>
      </c>
      <c r="C2959" s="4" t="s">
        <v>13</v>
      </c>
      <c r="D2959" s="4" t="s">
        <v>6522</v>
      </c>
    </row>
    <row r="2960" spans="1:4" ht="33.75">
      <c r="A2960" s="4" t="s">
        <v>8259</v>
      </c>
      <c r="B2960" s="5" t="s">
        <v>8260</v>
      </c>
      <c r="C2960" s="4" t="s">
        <v>1</v>
      </c>
      <c r="D2960" s="4" t="s">
        <v>8261</v>
      </c>
    </row>
    <row r="2961" spans="1:4" ht="33.75">
      <c r="A2961" s="4" t="s">
        <v>8262</v>
      </c>
      <c r="B2961" s="5" t="s">
        <v>8263</v>
      </c>
      <c r="C2961" s="4" t="s">
        <v>1</v>
      </c>
      <c r="D2961" s="4" t="s">
        <v>3587</v>
      </c>
    </row>
    <row r="2962" spans="1:4" ht="33.75">
      <c r="A2962" s="4" t="s">
        <v>8264</v>
      </c>
      <c r="B2962" s="5" t="s">
        <v>8265</v>
      </c>
      <c r="C2962" s="4" t="s">
        <v>1</v>
      </c>
      <c r="D2962" s="4" t="s">
        <v>8266</v>
      </c>
    </row>
    <row r="2963" spans="1:4" ht="33.75">
      <c r="A2963" s="4" t="s">
        <v>8267</v>
      </c>
      <c r="B2963" s="5" t="s">
        <v>8268</v>
      </c>
      <c r="C2963" s="4" t="s">
        <v>1</v>
      </c>
      <c r="D2963" s="4" t="s">
        <v>5445</v>
      </c>
    </row>
    <row r="2964" spans="1:4">
      <c r="A2964" s="4" t="s">
        <v>8269</v>
      </c>
      <c r="B2964" s="5" t="s">
        <v>8270</v>
      </c>
      <c r="C2964" s="4" t="s">
        <v>47</v>
      </c>
      <c r="D2964" s="4" t="s">
        <v>6230</v>
      </c>
    </row>
    <row r="2965" spans="1:4" ht="23.25" thickBot="1">
      <c r="A2965" s="8" t="s">
        <v>8271</v>
      </c>
      <c r="B2965" s="9" t="s">
        <v>8272</v>
      </c>
      <c r="C2965" s="8" t="s">
        <v>47</v>
      </c>
      <c r="D2965" s="8" t="s">
        <v>7645</v>
      </c>
    </row>
    <row r="2966" spans="1:4" ht="13.5" thickBot="1">
      <c r="A2966" s="12"/>
      <c r="B2966" s="13" t="s">
        <v>8513</v>
      </c>
      <c r="C2966" s="14"/>
      <c r="D2966" s="15"/>
    </row>
    <row r="2967" spans="1:4" ht="22.5">
      <c r="A2967" s="10" t="s">
        <v>8273</v>
      </c>
      <c r="B2967" s="11" t="s">
        <v>8274</v>
      </c>
      <c r="C2967" s="10" t="s">
        <v>47</v>
      </c>
      <c r="D2967" s="10" t="s">
        <v>8275</v>
      </c>
    </row>
    <row r="2968" spans="1:4" ht="45">
      <c r="A2968" s="4" t="s">
        <v>8276</v>
      </c>
      <c r="B2968" s="5" t="s">
        <v>8277</v>
      </c>
      <c r="C2968" s="4" t="s">
        <v>47</v>
      </c>
      <c r="D2968" s="4" t="s">
        <v>3635</v>
      </c>
    </row>
    <row r="2969" spans="1:4" ht="33.75">
      <c r="A2969" s="4" t="s">
        <v>8278</v>
      </c>
      <c r="B2969" s="5" t="s">
        <v>8279</v>
      </c>
      <c r="C2969" s="4" t="s">
        <v>47</v>
      </c>
      <c r="D2969" s="4" t="s">
        <v>8280</v>
      </c>
    </row>
    <row r="2970" spans="1:4" ht="45">
      <c r="A2970" s="4" t="s">
        <v>8281</v>
      </c>
      <c r="B2970" s="5" t="s">
        <v>8282</v>
      </c>
      <c r="C2970" s="4" t="s">
        <v>47</v>
      </c>
      <c r="D2970" s="4" t="s">
        <v>1334</v>
      </c>
    </row>
    <row r="2971" spans="1:4" ht="45">
      <c r="A2971" s="4" t="s">
        <v>8283</v>
      </c>
      <c r="B2971" s="5" t="s">
        <v>8284</v>
      </c>
      <c r="C2971" s="4" t="s">
        <v>47</v>
      </c>
      <c r="D2971" s="4" t="s">
        <v>1046</v>
      </c>
    </row>
    <row r="2972" spans="1:4" ht="45">
      <c r="A2972" s="4" t="s">
        <v>8285</v>
      </c>
      <c r="B2972" s="5" t="s">
        <v>8286</v>
      </c>
      <c r="C2972" s="4" t="s">
        <v>47</v>
      </c>
      <c r="D2972" s="4" t="s">
        <v>3223</v>
      </c>
    </row>
    <row r="2973" spans="1:4" ht="45">
      <c r="A2973" s="4" t="s">
        <v>8287</v>
      </c>
      <c r="B2973" s="5" t="s">
        <v>8288</v>
      </c>
      <c r="C2973" s="4" t="s">
        <v>1</v>
      </c>
      <c r="D2973" s="4" t="s">
        <v>8289</v>
      </c>
    </row>
    <row r="2974" spans="1:4" ht="90">
      <c r="A2974" s="4" t="s">
        <v>8290</v>
      </c>
      <c r="B2974" s="5" t="s">
        <v>8291</v>
      </c>
      <c r="C2974" s="4" t="s">
        <v>1</v>
      </c>
      <c r="D2974" s="4" t="s">
        <v>8088</v>
      </c>
    </row>
    <row r="2975" spans="1:4" ht="45.75" thickBot="1">
      <c r="A2975" s="8" t="s">
        <v>8292</v>
      </c>
      <c r="B2975" s="9" t="s">
        <v>8293</v>
      </c>
      <c r="C2975" s="8" t="s">
        <v>47</v>
      </c>
      <c r="D2975" s="8" t="s">
        <v>6224</v>
      </c>
    </row>
    <row r="2976" spans="1:4" ht="13.5" thickBot="1">
      <c r="A2976" s="12"/>
      <c r="B2976" s="13" t="s">
        <v>8515</v>
      </c>
      <c r="C2976" s="14"/>
      <c r="D2976" s="15"/>
    </row>
    <row r="2977" spans="1:4" ht="45">
      <c r="A2977" s="10" t="s">
        <v>8294</v>
      </c>
      <c r="B2977" s="11" t="s">
        <v>8295</v>
      </c>
      <c r="C2977" s="10" t="s">
        <v>6275</v>
      </c>
      <c r="D2977" s="10" t="s">
        <v>8296</v>
      </c>
    </row>
    <row r="2978" spans="1:4" ht="45">
      <c r="A2978" s="4" t="s">
        <v>8297</v>
      </c>
      <c r="B2978" s="5" t="s">
        <v>8298</v>
      </c>
      <c r="C2978" s="4" t="s">
        <v>6275</v>
      </c>
      <c r="D2978" s="4" t="s">
        <v>8299</v>
      </c>
    </row>
    <row r="2979" spans="1:4" ht="56.25">
      <c r="A2979" s="4" t="s">
        <v>8300</v>
      </c>
      <c r="B2979" s="5" t="s">
        <v>8301</v>
      </c>
      <c r="C2979" s="4" t="s">
        <v>6275</v>
      </c>
      <c r="D2979" s="4" t="s">
        <v>8080</v>
      </c>
    </row>
    <row r="2980" spans="1:4" ht="45">
      <c r="A2980" s="4" t="s">
        <v>8302</v>
      </c>
      <c r="B2980" s="5" t="s">
        <v>8303</v>
      </c>
      <c r="C2980" s="4" t="s">
        <v>6275</v>
      </c>
      <c r="D2980" s="4" t="s">
        <v>8304</v>
      </c>
    </row>
    <row r="2981" spans="1:4" ht="45">
      <c r="A2981" s="4" t="s">
        <v>8305</v>
      </c>
      <c r="B2981" s="5" t="s">
        <v>8306</v>
      </c>
      <c r="C2981" s="4" t="s">
        <v>6275</v>
      </c>
      <c r="D2981" s="4" t="s">
        <v>242</v>
      </c>
    </row>
    <row r="2982" spans="1:4" ht="56.25">
      <c r="A2982" s="4" t="s">
        <v>8307</v>
      </c>
      <c r="B2982" s="5" t="s">
        <v>8308</v>
      </c>
      <c r="C2982" s="4" t="s">
        <v>6275</v>
      </c>
      <c r="D2982" s="4" t="s">
        <v>8309</v>
      </c>
    </row>
    <row r="2983" spans="1:4" ht="45">
      <c r="A2983" s="4" t="s">
        <v>8310</v>
      </c>
      <c r="B2983" s="5" t="s">
        <v>8311</v>
      </c>
      <c r="C2983" s="4" t="s">
        <v>6243</v>
      </c>
      <c r="D2983" s="4" t="s">
        <v>8312</v>
      </c>
    </row>
    <row r="2984" spans="1:4" ht="45">
      <c r="A2984" s="4" t="s">
        <v>8313</v>
      </c>
      <c r="B2984" s="5" t="s">
        <v>8314</v>
      </c>
      <c r="C2984" s="4" t="s">
        <v>6243</v>
      </c>
      <c r="D2984" s="4" t="s">
        <v>8080</v>
      </c>
    </row>
    <row r="2985" spans="1:4" ht="56.25">
      <c r="A2985" s="4" t="s">
        <v>8315</v>
      </c>
      <c r="B2985" s="5" t="s">
        <v>8316</v>
      </c>
      <c r="C2985" s="4" t="s">
        <v>6243</v>
      </c>
      <c r="D2985" s="4" t="s">
        <v>8135</v>
      </c>
    </row>
    <row r="2986" spans="1:4" ht="45">
      <c r="A2986" s="4" t="s">
        <v>8317</v>
      </c>
      <c r="B2986" s="5" t="s">
        <v>8318</v>
      </c>
      <c r="C2986" s="4" t="s">
        <v>6243</v>
      </c>
      <c r="D2986" s="4" t="s">
        <v>26</v>
      </c>
    </row>
    <row r="2987" spans="1:4" ht="45">
      <c r="A2987" s="4" t="s">
        <v>8319</v>
      </c>
      <c r="B2987" s="5" t="s">
        <v>8320</v>
      </c>
      <c r="C2987" s="4" t="s">
        <v>6243</v>
      </c>
      <c r="D2987" s="4" t="s">
        <v>8309</v>
      </c>
    </row>
    <row r="2988" spans="1:4" ht="56.25">
      <c r="A2988" s="4" t="s">
        <v>8321</v>
      </c>
      <c r="B2988" s="5" t="s">
        <v>8322</v>
      </c>
      <c r="C2988" s="4" t="s">
        <v>6243</v>
      </c>
      <c r="D2988" s="4" t="s">
        <v>229</v>
      </c>
    </row>
    <row r="2989" spans="1:4" ht="45">
      <c r="A2989" s="4" t="s">
        <v>8323</v>
      </c>
      <c r="B2989" s="5" t="s">
        <v>8324</v>
      </c>
      <c r="C2989" s="4" t="s">
        <v>6275</v>
      </c>
      <c r="D2989" s="4" t="s">
        <v>188</v>
      </c>
    </row>
    <row r="2990" spans="1:4" ht="45">
      <c r="A2990" s="4" t="s">
        <v>8325</v>
      </c>
      <c r="B2990" s="5" t="s">
        <v>8326</v>
      </c>
      <c r="C2990" s="4" t="s">
        <v>6275</v>
      </c>
      <c r="D2990" s="4" t="s">
        <v>234</v>
      </c>
    </row>
    <row r="2991" spans="1:4" ht="56.25">
      <c r="A2991" s="4" t="s">
        <v>8327</v>
      </c>
      <c r="B2991" s="5" t="s">
        <v>8328</v>
      </c>
      <c r="C2991" s="4" t="s">
        <v>6275</v>
      </c>
      <c r="D2991" s="4" t="s">
        <v>124</v>
      </c>
    </row>
    <row r="2992" spans="1:4" ht="45">
      <c r="A2992" s="4" t="s">
        <v>8329</v>
      </c>
      <c r="B2992" s="5" t="s">
        <v>8330</v>
      </c>
      <c r="C2992" s="4" t="s">
        <v>6243</v>
      </c>
      <c r="D2992" s="4" t="s">
        <v>8080</v>
      </c>
    </row>
    <row r="2993" spans="1:4" ht="45">
      <c r="A2993" s="4" t="s">
        <v>8331</v>
      </c>
      <c r="B2993" s="5" t="s">
        <v>8332</v>
      </c>
      <c r="C2993" s="4" t="s">
        <v>6243</v>
      </c>
      <c r="D2993" s="4" t="s">
        <v>124</v>
      </c>
    </row>
    <row r="2994" spans="1:4" ht="56.25">
      <c r="A2994" s="4" t="s">
        <v>8333</v>
      </c>
      <c r="B2994" s="5" t="s">
        <v>8334</v>
      </c>
      <c r="C2994" s="4" t="s">
        <v>6243</v>
      </c>
      <c r="D2994" s="4" t="s">
        <v>248</v>
      </c>
    </row>
    <row r="2995" spans="1:4" ht="45">
      <c r="A2995" s="4" t="s">
        <v>8335</v>
      </c>
      <c r="B2995" s="5" t="s">
        <v>8336</v>
      </c>
      <c r="C2995" s="4" t="s">
        <v>6275</v>
      </c>
      <c r="D2995" s="4" t="s">
        <v>233</v>
      </c>
    </row>
    <row r="2996" spans="1:4" ht="45">
      <c r="A2996" s="4" t="s">
        <v>8337</v>
      </c>
      <c r="B2996" s="5" t="s">
        <v>8338</v>
      </c>
      <c r="C2996" s="4" t="s">
        <v>6275</v>
      </c>
      <c r="D2996" s="4" t="s">
        <v>6306</v>
      </c>
    </row>
    <row r="2997" spans="1:4" ht="45">
      <c r="A2997" s="4" t="s">
        <v>8339</v>
      </c>
      <c r="B2997" s="5" t="s">
        <v>8340</v>
      </c>
      <c r="C2997" s="4" t="s">
        <v>6275</v>
      </c>
      <c r="D2997" s="4" t="s">
        <v>204</v>
      </c>
    </row>
    <row r="2998" spans="1:4" ht="45">
      <c r="A2998" s="4" t="s">
        <v>8341</v>
      </c>
      <c r="B2998" s="5" t="s">
        <v>8342</v>
      </c>
      <c r="C2998" s="4" t="s">
        <v>6243</v>
      </c>
      <c r="D2998" s="4" t="s">
        <v>240</v>
      </c>
    </row>
    <row r="2999" spans="1:4" ht="45">
      <c r="A2999" s="4" t="s">
        <v>8343</v>
      </c>
      <c r="B2999" s="5" t="s">
        <v>8344</v>
      </c>
      <c r="C2999" s="4" t="s">
        <v>6243</v>
      </c>
      <c r="D2999" s="4" t="s">
        <v>224</v>
      </c>
    </row>
    <row r="3000" spans="1:4" ht="45">
      <c r="A3000" s="4" t="s">
        <v>8345</v>
      </c>
      <c r="B3000" s="5" t="s">
        <v>8346</v>
      </c>
      <c r="C3000" s="4" t="s">
        <v>6243</v>
      </c>
      <c r="D3000" s="4" t="s">
        <v>205</v>
      </c>
    </row>
    <row r="3001" spans="1:4" ht="67.5">
      <c r="A3001" s="4" t="s">
        <v>8347</v>
      </c>
      <c r="B3001" s="5" t="s">
        <v>8348</v>
      </c>
      <c r="C3001" s="4" t="s">
        <v>6243</v>
      </c>
      <c r="D3001" s="4" t="s">
        <v>8083</v>
      </c>
    </row>
    <row r="3002" spans="1:4" ht="67.5">
      <c r="A3002" s="4" t="s">
        <v>8349</v>
      </c>
      <c r="B3002" s="5" t="s">
        <v>8350</v>
      </c>
      <c r="C3002" s="4" t="s">
        <v>6243</v>
      </c>
      <c r="D3002" s="4" t="s">
        <v>2490</v>
      </c>
    </row>
    <row r="3003" spans="1:4" ht="67.5">
      <c r="A3003" s="4" t="s">
        <v>8351</v>
      </c>
      <c r="B3003" s="5" t="s">
        <v>8352</v>
      </c>
      <c r="C3003" s="4" t="s">
        <v>6243</v>
      </c>
      <c r="D3003" s="4" t="s">
        <v>173</v>
      </c>
    </row>
    <row r="3004" spans="1:4" ht="68.25" thickBot="1">
      <c r="A3004" s="8" t="s">
        <v>8353</v>
      </c>
      <c r="B3004" s="9" t="s">
        <v>8354</v>
      </c>
      <c r="C3004" s="8" t="s">
        <v>6243</v>
      </c>
      <c r="D3004" s="8" t="s">
        <v>8355</v>
      </c>
    </row>
    <row r="3005" spans="1:4" ht="13.5" thickBot="1">
      <c r="A3005" s="12"/>
      <c r="B3005" s="13" t="s">
        <v>8514</v>
      </c>
      <c r="C3005" s="14"/>
      <c r="D3005" s="15"/>
    </row>
    <row r="3006" spans="1:4" ht="22.5">
      <c r="A3006" s="10" t="s">
        <v>8356</v>
      </c>
      <c r="B3006" s="11" t="s">
        <v>8357</v>
      </c>
      <c r="C3006" s="10" t="s">
        <v>13</v>
      </c>
      <c r="D3006" s="10" t="s">
        <v>8358</v>
      </c>
    </row>
    <row r="3007" spans="1:4" ht="33.75">
      <c r="A3007" s="4" t="s">
        <v>8359</v>
      </c>
      <c r="B3007" s="5" t="s">
        <v>8360</v>
      </c>
      <c r="C3007" s="4" t="s">
        <v>13</v>
      </c>
      <c r="D3007" s="4" t="s">
        <v>8361</v>
      </c>
    </row>
    <row r="3008" spans="1:4" ht="22.5">
      <c r="A3008" s="4" t="s">
        <v>8362</v>
      </c>
      <c r="B3008" s="5" t="s">
        <v>8363</v>
      </c>
      <c r="C3008" s="4" t="s">
        <v>13</v>
      </c>
      <c r="D3008" s="4" t="s">
        <v>249</v>
      </c>
    </row>
    <row r="3009" spans="1:4" ht="33.75">
      <c r="A3009" s="4" t="s">
        <v>8364</v>
      </c>
      <c r="B3009" s="5" t="s">
        <v>8365</v>
      </c>
      <c r="C3009" s="4" t="s">
        <v>13</v>
      </c>
      <c r="D3009" s="4" t="s">
        <v>8366</v>
      </c>
    </row>
    <row r="3010" spans="1:4" ht="22.5">
      <c r="A3010" s="4" t="s">
        <v>8367</v>
      </c>
      <c r="B3010" s="5" t="s">
        <v>8368</v>
      </c>
      <c r="C3010" s="4" t="s">
        <v>47</v>
      </c>
      <c r="D3010" s="4" t="s">
        <v>5366</v>
      </c>
    </row>
    <row r="3011" spans="1:4" ht="22.5">
      <c r="A3011" s="4" t="s">
        <v>8369</v>
      </c>
      <c r="B3011" s="5" t="s">
        <v>8370</v>
      </c>
      <c r="C3011" s="4" t="s">
        <v>47</v>
      </c>
      <c r="D3011" s="4" t="s">
        <v>8371</v>
      </c>
    </row>
    <row r="3012" spans="1:4" ht="22.5">
      <c r="A3012" s="4" t="s">
        <v>8372</v>
      </c>
      <c r="B3012" s="5" t="s">
        <v>8373</v>
      </c>
      <c r="C3012" s="4" t="s">
        <v>47</v>
      </c>
      <c r="D3012" s="4" t="s">
        <v>8371</v>
      </c>
    </row>
    <row r="3013" spans="1:4" ht="33.75">
      <c r="A3013" s="4" t="s">
        <v>8374</v>
      </c>
      <c r="B3013" s="5" t="s">
        <v>8375</v>
      </c>
      <c r="C3013" s="4" t="s">
        <v>47</v>
      </c>
      <c r="D3013" s="4" t="s">
        <v>8376</v>
      </c>
    </row>
    <row r="3014" spans="1:4" ht="22.5">
      <c r="A3014" s="4" t="s">
        <v>8377</v>
      </c>
      <c r="B3014" s="5" t="s">
        <v>8378</v>
      </c>
      <c r="C3014" s="4" t="s">
        <v>47</v>
      </c>
      <c r="D3014" s="4" t="s">
        <v>213</v>
      </c>
    </row>
    <row r="3015" spans="1:4">
      <c r="A3015" s="4" t="s">
        <v>8379</v>
      </c>
      <c r="B3015" s="5" t="s">
        <v>8380</v>
      </c>
      <c r="C3015" s="4" t="s">
        <v>47</v>
      </c>
      <c r="D3015" s="4" t="s">
        <v>8105</v>
      </c>
    </row>
    <row r="3016" spans="1:4" ht="22.5">
      <c r="A3016" s="4" t="s">
        <v>8381</v>
      </c>
      <c r="B3016" s="5" t="s">
        <v>8382</v>
      </c>
      <c r="C3016" s="4" t="s">
        <v>47</v>
      </c>
      <c r="D3016" s="4" t="s">
        <v>235</v>
      </c>
    </row>
    <row r="3017" spans="1:4" ht="45">
      <c r="A3017" s="4" t="s">
        <v>8383</v>
      </c>
      <c r="B3017" s="5" t="s">
        <v>8384</v>
      </c>
      <c r="C3017" s="4" t="s">
        <v>13</v>
      </c>
      <c r="D3017" s="4" t="s">
        <v>8385</v>
      </c>
    </row>
    <row r="3018" spans="1:4" ht="22.5">
      <c r="A3018" s="4" t="s">
        <v>8390</v>
      </c>
      <c r="B3018" s="5" t="s">
        <v>8391</v>
      </c>
      <c r="C3018" s="4" t="s">
        <v>143</v>
      </c>
      <c r="D3018" s="4" t="s">
        <v>4273</v>
      </c>
    </row>
    <row r="3019" spans="1:4" ht="22.5">
      <c r="A3019" s="4" t="s">
        <v>8392</v>
      </c>
      <c r="B3019" s="5" t="s">
        <v>8393</v>
      </c>
      <c r="C3019" s="4" t="s">
        <v>143</v>
      </c>
      <c r="D3019" s="4" t="s">
        <v>8394</v>
      </c>
    </row>
    <row r="3020" spans="1:4" ht="22.5">
      <c r="A3020" s="4" t="s">
        <v>8395</v>
      </c>
      <c r="B3020" s="5" t="s">
        <v>8396</v>
      </c>
      <c r="C3020" s="4" t="s">
        <v>143</v>
      </c>
      <c r="D3020" s="4" t="s">
        <v>8397</v>
      </c>
    </row>
    <row r="3021" spans="1:4" ht="22.5">
      <c r="A3021" s="4" t="s">
        <v>8398</v>
      </c>
      <c r="B3021" s="5" t="s">
        <v>8399</v>
      </c>
      <c r="C3021" s="4" t="s">
        <v>143</v>
      </c>
      <c r="D3021" s="4" t="s">
        <v>8400</v>
      </c>
    </row>
    <row r="3022" spans="1:4" ht="22.5">
      <c r="A3022" s="4" t="s">
        <v>8401</v>
      </c>
      <c r="B3022" s="5" t="s">
        <v>8402</v>
      </c>
      <c r="C3022" s="4" t="s">
        <v>143</v>
      </c>
      <c r="D3022" s="4" t="s">
        <v>193</v>
      </c>
    </row>
    <row r="3023" spans="1:4" ht="22.5">
      <c r="A3023" s="4" t="s">
        <v>8403</v>
      </c>
      <c r="B3023" s="5" t="s">
        <v>8404</v>
      </c>
      <c r="C3023" s="4" t="s">
        <v>143</v>
      </c>
      <c r="D3023" s="4" t="s">
        <v>8386</v>
      </c>
    </row>
    <row r="3024" spans="1:4" ht="22.5">
      <c r="A3024" s="4" t="s">
        <v>8405</v>
      </c>
      <c r="B3024" s="5" t="s">
        <v>8406</v>
      </c>
      <c r="C3024" s="4" t="s">
        <v>143</v>
      </c>
      <c r="D3024" s="4" t="s">
        <v>8407</v>
      </c>
    </row>
    <row r="3025" spans="1:4" ht="22.5">
      <c r="A3025" s="4" t="s">
        <v>8408</v>
      </c>
      <c r="B3025" s="5" t="s">
        <v>8409</v>
      </c>
      <c r="C3025" s="4" t="s">
        <v>143</v>
      </c>
      <c r="D3025" s="4" t="s">
        <v>8410</v>
      </c>
    </row>
    <row r="3026" spans="1:4" ht="22.5">
      <c r="A3026" s="4">
        <v>90777</v>
      </c>
      <c r="B3026" s="5" t="s">
        <v>8411</v>
      </c>
      <c r="C3026" s="4" t="s">
        <v>143</v>
      </c>
      <c r="D3026" s="4" t="s">
        <v>8412</v>
      </c>
    </row>
    <row r="3027" spans="1:4" ht="22.5">
      <c r="A3027" s="4" t="s">
        <v>8413</v>
      </c>
      <c r="B3027" s="5" t="s">
        <v>8414</v>
      </c>
      <c r="C3027" s="4" t="s">
        <v>143</v>
      </c>
      <c r="D3027" s="4" t="s">
        <v>8415</v>
      </c>
    </row>
    <row r="3028" spans="1:4" ht="22.5">
      <c r="A3028" s="4" t="s">
        <v>8416</v>
      </c>
      <c r="B3028" s="5" t="s">
        <v>8417</v>
      </c>
      <c r="C3028" s="4" t="s">
        <v>143</v>
      </c>
      <c r="D3028" s="4" t="s">
        <v>2425</v>
      </c>
    </row>
    <row r="3029" spans="1:4" ht="22.5">
      <c r="A3029" s="4" t="s">
        <v>8418</v>
      </c>
      <c r="B3029" s="5" t="s">
        <v>8419</v>
      </c>
      <c r="C3029" s="4" t="s">
        <v>143</v>
      </c>
      <c r="D3029" s="4" t="s">
        <v>8420</v>
      </c>
    </row>
    <row r="3030" spans="1:4" ht="22.5">
      <c r="A3030" s="4" t="s">
        <v>8421</v>
      </c>
      <c r="B3030" s="5" t="s">
        <v>8422</v>
      </c>
      <c r="C3030" s="4" t="s">
        <v>143</v>
      </c>
      <c r="D3030" s="4" t="s">
        <v>117</v>
      </c>
    </row>
    <row r="3031" spans="1:4" ht="22.5">
      <c r="A3031" s="4" t="s">
        <v>8423</v>
      </c>
      <c r="B3031" s="5" t="s">
        <v>8424</v>
      </c>
      <c r="C3031" s="4" t="s">
        <v>143</v>
      </c>
      <c r="D3031" s="4" t="s">
        <v>8425</v>
      </c>
    </row>
    <row r="3032" spans="1:4" ht="22.5">
      <c r="A3032" s="4" t="s">
        <v>8426</v>
      </c>
      <c r="B3032" s="5" t="s">
        <v>8427</v>
      </c>
      <c r="C3032" s="4" t="s">
        <v>143</v>
      </c>
      <c r="D3032" s="4" t="s">
        <v>8428</v>
      </c>
    </row>
    <row r="3033" spans="1:4" ht="22.5">
      <c r="A3033" s="4" t="s">
        <v>8429</v>
      </c>
      <c r="B3033" s="5" t="s">
        <v>8430</v>
      </c>
      <c r="C3033" s="4" t="s">
        <v>94</v>
      </c>
      <c r="D3033" s="4" t="s">
        <v>8431</v>
      </c>
    </row>
    <row r="3034" spans="1:4" ht="22.5">
      <c r="A3034" s="4" t="s">
        <v>8432</v>
      </c>
      <c r="B3034" s="5" t="s">
        <v>8433</v>
      </c>
      <c r="C3034" s="4" t="s">
        <v>94</v>
      </c>
      <c r="D3034" s="4" t="s">
        <v>8434</v>
      </c>
    </row>
    <row r="3035" spans="1:4" ht="22.5">
      <c r="A3035" s="4" t="s">
        <v>8435</v>
      </c>
      <c r="B3035" s="5" t="s">
        <v>8436</v>
      </c>
      <c r="C3035" s="4" t="s">
        <v>94</v>
      </c>
      <c r="D3035" s="4" t="s">
        <v>8437</v>
      </c>
    </row>
    <row r="3036" spans="1:4" ht="22.5">
      <c r="A3036" s="4" t="s">
        <v>8438</v>
      </c>
      <c r="B3036" s="5" t="s">
        <v>8387</v>
      </c>
      <c r="C3036" s="4" t="s">
        <v>94</v>
      </c>
      <c r="D3036" s="4" t="s">
        <v>8439</v>
      </c>
    </row>
    <row r="3037" spans="1:4" ht="22.5">
      <c r="A3037" s="4" t="s">
        <v>8440</v>
      </c>
      <c r="B3037" s="5" t="s">
        <v>8404</v>
      </c>
      <c r="C3037" s="4" t="s">
        <v>94</v>
      </c>
      <c r="D3037" s="4" t="s">
        <v>8441</v>
      </c>
    </row>
    <row r="3038" spans="1:4" ht="22.5">
      <c r="A3038" s="4" t="s">
        <v>8442</v>
      </c>
      <c r="B3038" s="5" t="s">
        <v>8406</v>
      </c>
      <c r="C3038" s="4" t="s">
        <v>94</v>
      </c>
      <c r="D3038" s="4" t="s">
        <v>8443</v>
      </c>
    </row>
    <row r="3039" spans="1:4" ht="22.5">
      <c r="A3039" s="4" t="s">
        <v>8444</v>
      </c>
      <c r="B3039" s="5" t="s">
        <v>8399</v>
      </c>
      <c r="C3039" s="4" t="s">
        <v>94</v>
      </c>
      <c r="D3039" s="4" t="s">
        <v>8445</v>
      </c>
    </row>
    <row r="3040" spans="1:4" ht="22.5">
      <c r="A3040" s="4" t="s">
        <v>8446</v>
      </c>
      <c r="B3040" s="5" t="s">
        <v>8388</v>
      </c>
      <c r="C3040" s="4" t="s">
        <v>94</v>
      </c>
      <c r="D3040" s="4" t="s">
        <v>8447</v>
      </c>
    </row>
    <row r="3041" spans="1:4" ht="22.5">
      <c r="A3041" s="4" t="s">
        <v>8448</v>
      </c>
      <c r="B3041" s="5" t="s">
        <v>8389</v>
      </c>
      <c r="C3041" s="4" t="s">
        <v>94</v>
      </c>
      <c r="D3041" s="4" t="s">
        <v>8449</v>
      </c>
    </row>
    <row r="3042" spans="1:4" ht="22.5">
      <c r="A3042" s="4" t="s">
        <v>8450</v>
      </c>
      <c r="B3042" s="5" t="s">
        <v>8411</v>
      </c>
      <c r="C3042" s="4" t="s">
        <v>94</v>
      </c>
      <c r="D3042" s="4" t="s">
        <v>8451</v>
      </c>
    </row>
    <row r="3043" spans="1:4" ht="22.5">
      <c r="A3043" s="4" t="s">
        <v>8452</v>
      </c>
      <c r="B3043" s="5" t="s">
        <v>8402</v>
      </c>
      <c r="C3043" s="4" t="s">
        <v>94</v>
      </c>
      <c r="D3043" s="4" t="s">
        <v>8453</v>
      </c>
    </row>
    <row r="3044" spans="1:4" ht="22.5">
      <c r="A3044" s="4" t="s">
        <v>8454</v>
      </c>
      <c r="B3044" s="5" t="s">
        <v>8414</v>
      </c>
      <c r="C3044" s="4" t="s">
        <v>94</v>
      </c>
      <c r="D3044" s="4" t="s">
        <v>8455</v>
      </c>
    </row>
    <row r="3045" spans="1:4" ht="22.5">
      <c r="A3045" s="4" t="s">
        <v>8456</v>
      </c>
      <c r="B3045" s="5" t="s">
        <v>8417</v>
      </c>
      <c r="C3045" s="4" t="s">
        <v>94</v>
      </c>
      <c r="D3045" s="4" t="s">
        <v>8457</v>
      </c>
    </row>
    <row r="3046" spans="1:4" ht="22.5">
      <c r="A3046" s="4" t="s">
        <v>8458</v>
      </c>
      <c r="B3046" s="5" t="s">
        <v>8459</v>
      </c>
      <c r="C3046" s="4" t="s">
        <v>94</v>
      </c>
      <c r="D3046" s="4" t="s">
        <v>8460</v>
      </c>
    </row>
    <row r="3047" spans="1:4" ht="22.5">
      <c r="A3047" s="4" t="s">
        <v>8461</v>
      </c>
      <c r="B3047" s="5" t="s">
        <v>8462</v>
      </c>
      <c r="C3047" s="4" t="s">
        <v>94</v>
      </c>
      <c r="D3047" s="4" t="s">
        <v>8463</v>
      </c>
    </row>
    <row r="3048" spans="1:4" ht="22.5">
      <c r="A3048" s="4" t="s">
        <v>8464</v>
      </c>
      <c r="B3048" s="5" t="s">
        <v>8465</v>
      </c>
      <c r="C3048" s="4" t="s">
        <v>94</v>
      </c>
      <c r="D3048" s="4" t="s">
        <v>8466</v>
      </c>
    </row>
    <row r="3049" spans="1:4" ht="22.5">
      <c r="A3049" s="4" t="s">
        <v>8467</v>
      </c>
      <c r="B3049" s="5" t="s">
        <v>8468</v>
      </c>
      <c r="C3049" s="4" t="s">
        <v>94</v>
      </c>
      <c r="D3049" s="4" t="s">
        <v>8469</v>
      </c>
    </row>
    <row r="3050" spans="1:4" ht="22.5">
      <c r="A3050" s="4">
        <v>94295</v>
      </c>
      <c r="B3050" s="5" t="s">
        <v>8419</v>
      </c>
      <c r="C3050" s="4" t="s">
        <v>94</v>
      </c>
      <c r="D3050" s="4" t="s">
        <v>8470</v>
      </c>
    </row>
    <row r="3051" spans="1:4" ht="22.5">
      <c r="A3051" s="4" t="s">
        <v>8471</v>
      </c>
      <c r="B3051" s="5" t="s">
        <v>8422</v>
      </c>
      <c r="C3051" s="4" t="s">
        <v>94</v>
      </c>
      <c r="D3051" s="4" t="s">
        <v>8472</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7</vt:i4>
      </vt:variant>
    </vt:vector>
  </HeadingPairs>
  <TitlesOfParts>
    <vt:vector size="14" baseType="lpstr">
      <vt:lpstr>PLANILHA UPA S.JOÃO</vt:lpstr>
      <vt:lpstr>BDI</vt:lpstr>
      <vt:lpstr>MEMORIA DE  CALCULO</vt:lpstr>
      <vt:lpstr>MEMORIA CALCULO UPA S.JOÃO</vt:lpstr>
      <vt:lpstr>COTAÇÕES</vt:lpstr>
      <vt:lpstr>COMPOSIÇÕES</vt:lpstr>
      <vt:lpstr> SINAPI</vt:lpstr>
      <vt:lpstr>BDI!Area_de_impressao</vt:lpstr>
      <vt:lpstr>COMPOSIÇÕES!Area_de_impressao</vt:lpstr>
      <vt:lpstr>COTAÇÕES!Area_de_impressao</vt:lpstr>
      <vt:lpstr>'PLANILHA UPA S.JOÃO'!Area_de_impressao</vt:lpstr>
      <vt:lpstr>COMPOSIÇÕES!Titulos_de_impressao</vt:lpstr>
      <vt:lpstr>COTAÇÕES!Titulos_de_impressao</vt:lpstr>
      <vt:lpstr>'PLANILHA UPA S.JOÃO'!Titulos_de_impressao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JOSÈ CARLOS</dc:creator>
  <cp:lastModifiedBy>Amanda Pires de Almeida</cp:lastModifiedBy>
  <cp:lastPrinted>2017-11-21T12:28:47Z</cp:lastPrinted>
  <dcterms:created xsi:type="dcterms:W3CDTF">2017-10-26T03:02:01Z</dcterms:created>
  <dcterms:modified xsi:type="dcterms:W3CDTF">2017-11-21T12:34:44Z</dcterms:modified>
</cp:coreProperties>
</file>