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Plan1!$A$1:$I$106</definedName>
    <definedName name="ORÇAMENTO.BancoRef" hidden="1">Plan1!$F$8</definedName>
    <definedName name="REFERENCIA.Descricao" hidden="1">IF(ISNUMBER(Plan1!$AF1),OFFSET(INDIRECT(ORÇAMENTO.BancoRef),Plan1!$AF1-1,3,1),Plan1!$AF1)</definedName>
    <definedName name="REFERENCIA.Unidade" hidden="1">IF(ISNUMBER(Plan1!$AF1),OFFSET(INDIRECT(ORÇAMENTO.BancoRef),Plan1!$AF1-1,4,1),"-")</definedName>
  </definedNames>
  <calcPr calcId="124519"/>
</workbook>
</file>

<file path=xl/calcChain.xml><?xml version="1.0" encoding="utf-8"?>
<calcChain xmlns="http://schemas.openxmlformats.org/spreadsheetml/2006/main">
  <c r="I77" i="1"/>
  <c r="I78"/>
  <c r="H77"/>
  <c r="H26"/>
  <c r="I26" s="1"/>
  <c r="H25"/>
  <c r="I25" s="1"/>
  <c r="H17"/>
  <c r="I17" s="1"/>
  <c r="H99"/>
  <c r="I99" s="1"/>
  <c r="H98"/>
  <c r="I98" s="1"/>
  <c r="H97"/>
  <c r="I97" s="1"/>
  <c r="H96"/>
  <c r="I96" s="1"/>
  <c r="H95"/>
  <c r="I95" s="1"/>
  <c r="H94"/>
  <c r="H93"/>
  <c r="I93" s="1"/>
  <c r="H92"/>
  <c r="I92" s="1"/>
  <c r="H91"/>
  <c r="I91" s="1"/>
  <c r="H90"/>
  <c r="I90" s="1"/>
  <c r="H89"/>
  <c r="I89" s="1"/>
  <c r="H88"/>
  <c r="I88" s="1"/>
  <c r="H87"/>
  <c r="I87" s="1"/>
  <c r="H85"/>
  <c r="I85" s="1"/>
  <c r="H83"/>
  <c r="I83" s="1"/>
  <c r="H81"/>
  <c r="I81" s="1"/>
  <c r="H80"/>
  <c r="I80" s="1"/>
  <c r="H79"/>
  <c r="I79" s="1"/>
  <c r="H78"/>
  <c r="H76"/>
  <c r="I76" s="1"/>
  <c r="H75"/>
  <c r="I75" s="1"/>
  <c r="H74"/>
  <c r="I74" s="1"/>
  <c r="H73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4"/>
  <c r="I24" s="1"/>
  <c r="H23"/>
  <c r="I23" s="1"/>
  <c r="H22"/>
  <c r="I22" s="1"/>
  <c r="H21"/>
  <c r="I21" s="1"/>
  <c r="H20"/>
  <c r="I20" s="1"/>
  <c r="H19"/>
  <c r="I19" s="1"/>
  <c r="H16"/>
  <c r="I16" s="1"/>
  <c r="H15"/>
  <c r="I15" s="1"/>
  <c r="H14"/>
  <c r="I14" s="1"/>
  <c r="H13"/>
  <c r="I13" s="1"/>
  <c r="H11"/>
  <c r="I11" s="1"/>
  <c r="I10" s="1"/>
  <c r="I12" l="1"/>
  <c r="I18"/>
  <c r="I73"/>
  <c r="I94"/>
  <c r="I36"/>
  <c r="I58"/>
  <c r="I27"/>
  <c r="I45"/>
  <c r="I9" l="1"/>
</calcChain>
</file>

<file path=xl/sharedStrings.xml><?xml version="1.0" encoding="utf-8"?>
<sst xmlns="http://schemas.openxmlformats.org/spreadsheetml/2006/main" count="453" uniqueCount="274">
  <si>
    <t>SINAPI</t>
  </si>
  <si>
    <t>-</t>
  </si>
  <si>
    <t>1.1.</t>
  </si>
  <si>
    <t>SERVIÇOS PRELIMINARES</t>
  </si>
  <si>
    <t>1.1.1.</t>
  </si>
  <si>
    <t>74209/1</t>
  </si>
  <si>
    <t>PLACA DE OBRA EM CHAPA DE ACO GALVANIZADO</t>
  </si>
  <si>
    <t>M2</t>
  </si>
  <si>
    <t>1.2.</t>
  </si>
  <si>
    <t>DEMOLIÇÕES</t>
  </si>
  <si>
    <t>1.2.1.</t>
  </si>
  <si>
    <t>INFRA</t>
  </si>
  <si>
    <t>08-49-00</t>
  </si>
  <si>
    <t>DEMOLIÇÃO DE CONCRETO SIMPLES</t>
  </si>
  <si>
    <t>M3</t>
  </si>
  <si>
    <t>1.2.2.</t>
  </si>
  <si>
    <t>96001</t>
  </si>
  <si>
    <t>FRESAGEM DE PAVIMENTO ASFÁLTICO (PROFUNDIDADE 5,0 CM), EM LOCAIS COM NIVEL BAIXO DE INTERFERÊNCIA. AF_03/2017</t>
  </si>
  <si>
    <t>1.2.3.</t>
  </si>
  <si>
    <t>08-80-00</t>
  </si>
  <si>
    <t>CARGA E REMOÇÃO DE ENTULHO ATÉ A DISTÂNCIA MÉDIA DE IDA E VOLTA DE 1KM</t>
  </si>
  <si>
    <t>1.2.4.</t>
  </si>
  <si>
    <t>08-86-00</t>
  </si>
  <si>
    <t>REMOÇÃO DE ENTULHO ALÉM DO PRIMEIRO KM</t>
  </si>
  <si>
    <t>M3XKM</t>
  </si>
  <si>
    <t>1.3.</t>
  </si>
  <si>
    <t>MOVIMENTAÇÃO DE TERRA</t>
  </si>
  <si>
    <t>1.3.1.</t>
  </si>
  <si>
    <t>05-10-00</t>
  </si>
  <si>
    <t>ABERTURA DE CAIXA ATÉ 40CM, INCLUI ESCAVAÇÃO, COMPACTAÇÃO, TRANSPORTE E PREPARO DO SUB-LEITO</t>
  </si>
  <si>
    <t>1.3.2.</t>
  </si>
  <si>
    <t>90091</t>
  </si>
  <si>
    <t>ESCAVAÇÃO MECANIZADA DE VALA COM PROF. ATÉ 1,5 M(MÉDIA ENTRE MONTANTE E JUSANTE/UMA COMPOSIÇÃO POR TRECHO), COM ESCAVADEIRA HIDRÁULICA (0,8 M3), LARG. DE 1,5M A 2,5 M, EM SOLO DE 1A CATEGORIA, LOCAIS COM BAIXO NÍVEL DE INTERFERÊNCIA. AF_01/2015</t>
  </si>
  <si>
    <t>1.3.3.</t>
  </si>
  <si>
    <t>93365</t>
  </si>
  <si>
    <t>REATERRO MECANIZADO DE VALA COM ESCAVADEIRA HIDRÁULICA (CAPACIDADE DA CAÇAMBA: 0,8 M³ / POTÊNCIA: 111 HP), LARGURA ATÉ 1,5 M, PROFUNDIDADE DE 4,5 A 6,0 M, COM SOLO DE 1ª CATEGORIA EM LOCAIS COM ALTO NÍVEL DE INTERFERÊNCIA. AF_04/2016</t>
  </si>
  <si>
    <t>1.3.4.</t>
  </si>
  <si>
    <t>72895</t>
  </si>
  <si>
    <t>CARGA, MANOBRAS E DESCARGA DE MATERIAIS DIVERSOS, COM CAMINHAO BASCULANTE 6M3 (CARGA E DESCARGA MANUAIS)</t>
  </si>
  <si>
    <t>1.3.5.</t>
  </si>
  <si>
    <t>04-60-00</t>
  </si>
  <si>
    <t>REMOÇÃO DE TERRA ALÉM DO PRIMEIRO KM</t>
  </si>
  <si>
    <t>1.3.6.</t>
  </si>
  <si>
    <t>1.4.</t>
  </si>
  <si>
    <t>DRENAGEM</t>
  </si>
  <si>
    <t>1.4.1.</t>
  </si>
  <si>
    <t>07-01-00</t>
  </si>
  <si>
    <t>ESCORAMENTO CONTÍNUO DE MADEIRA PARA GALERIAS MOLDADAS, COM REAPROVEITAMENTO</t>
  </si>
  <si>
    <t>1.4.2.</t>
  </si>
  <si>
    <t>EDIF</t>
  </si>
  <si>
    <t>02-02-15</t>
  </si>
  <si>
    <t>LASTRO DE BRITA</t>
  </si>
  <si>
    <t>1.4.3.</t>
  </si>
  <si>
    <t>92211</t>
  </si>
  <si>
    <t>TUBO DE CONCRETO PARA REDES COLETORAS DE ÁGUAS PLUVIAIS, DIÂMETRO DE 500 MM, JUNTA RÍGIDA, INSTALADO EM LOCAL COM BAIXO NÍVEL DE INTERFERÊNCIAS - FORNECIMENTO E ASSENTAMENTO. AF_12/2015</t>
  </si>
  <si>
    <t>M</t>
  </si>
  <si>
    <t>1.4.4.</t>
  </si>
  <si>
    <t>92212</t>
  </si>
  <si>
    <t>TUBO DE CONCRETO PARA REDES COLETORAS DE ÁGUAS PLUVIAIS, DIÂMETRO DE 600 MM, JUNTA RÍGIDA, INSTALADO EM LOCAL COM BAIXO NÍVEL DE INTERFERÊNCIAS - FORNECIMENTO E ASSENTAMENTO. AF_12/2015</t>
  </si>
  <si>
    <t>1.4.5.</t>
  </si>
  <si>
    <t>74224/1</t>
  </si>
  <si>
    <t>POCO DE VISITA PARA DRENAGEM PLUVIAL, EM CONCRETO ESTRUTURAL, DIMENSOES INTERNAS DE 90X150X80CM (LARGXCOMPXALT), PARA REDE DE 600 MM, EXCLUSOS TAMPAO E CHAMINE.</t>
  </si>
  <si>
    <t>UN</t>
  </si>
  <si>
    <t>1.4.6.</t>
  </si>
  <si>
    <t>83659</t>
  </si>
  <si>
    <t>BOCA DE LOBO EM ALVENARIA TIJOLO MACICO, REVESTIDA C/ ARGAMASSA DE CIMENTO E AREIA 1:3, SOBRE LASTRO DE CONCRETO 10CM E TAMPA DE CONCRETO ARMADO</t>
  </si>
  <si>
    <t>1.4.7.</t>
  </si>
  <si>
    <t>06-65-08</t>
  </si>
  <si>
    <t>INSTALAÇÃO DE BOCA DE LEÃO DUPLA COM GRELHA NÃO-ARTICULADA, EXCETO O FORNECIMENTO DA GRELHA</t>
  </si>
  <si>
    <t>1.4.8.</t>
  </si>
  <si>
    <t>06-65-22</t>
  </si>
  <si>
    <t>FORNECIMENTO DE GRELHA TIPO "BOCA DE LEÃO" DE FERRO FUND. DÚCTIL CL. MÍN.250 - 25T - DIM. APR=810X270MM - NBR 10160 - T. NÃO ARTICU. - P/ GAL. ÁGUAS PLUV.</t>
  </si>
  <si>
    <t>1.5.</t>
  </si>
  <si>
    <t>ESCADA HIDRAULICA</t>
  </si>
  <si>
    <t>1.5.1.</t>
  </si>
  <si>
    <t>74151/1</t>
  </si>
  <si>
    <t>ESCAVACAO E CARGA MATERIAL 1A CATEGORIA, UTILIZANDO TRATOR DE ESTEIRAS DE 110 A 160HP COM LAMINA, PESO OPERACIONAL * 13T  E PA CARREGADEIRA COM 170 HP.</t>
  </si>
  <si>
    <t>1.5.2.</t>
  </si>
  <si>
    <t>1.5.3.</t>
  </si>
  <si>
    <t>08-14-02</t>
  </si>
  <si>
    <t>FORMA COMUM, EXCLUSIVE  CIMBRAMENTO</t>
  </si>
  <si>
    <t>1.5.4.</t>
  </si>
  <si>
    <t>06-06-00</t>
  </si>
  <si>
    <t>LASTRO DE CONCRETO FCK=10MPA</t>
  </si>
  <si>
    <t>1.5.5.</t>
  </si>
  <si>
    <t>SINAPI-I</t>
  </si>
  <si>
    <t>10916</t>
  </si>
  <si>
    <t>TELA DE ACO SOLDADA NERVURADA CA-60, Q-92, (1,48 KG/M2), DIAMETRO DO FIO = 4,2 MM, LARGURA =  2,45 X 60 M DE COMPRIMENTO, ESPACAMENTO DA MALHA = 15 X 15 CM</t>
  </si>
  <si>
    <t>KG</t>
  </si>
  <si>
    <t>1.5.6.</t>
  </si>
  <si>
    <t>02-05-06</t>
  </si>
  <si>
    <t>CONCRETO FCK=20,0MPA - VIRADO NA OBRA</t>
  </si>
  <si>
    <t>1.5.7.</t>
  </si>
  <si>
    <t>87467</t>
  </si>
  <si>
    <t>ALVENARIA DE VEDAÇÃO DE BLOCOS VAZADOS DE CONCRETO DE 14X19X39CM (ESPESSURA 14CM) DE PAREDES COM ÁREA LÍQUIDA MAIOR OU IGUAL A 6M² COM VÃOS E ARGAMASSA DE ASSENTAMENTO COM PREPARO EM BETONEIRA. AF_06/2014</t>
  </si>
  <si>
    <t>1.5.8.</t>
  </si>
  <si>
    <t>09-05-73</t>
  </si>
  <si>
    <t>CAIXA DE PASSAGEM E TAMPA PRÉ-MOLDADAS EM CONCRETO, SEM FUNDO, 100X100</t>
  </si>
  <si>
    <t>1.6.</t>
  </si>
  <si>
    <t xml:space="preserve">Escada de Pedreste </t>
  </si>
  <si>
    <t>1.6.1.</t>
  </si>
  <si>
    <t>79473</t>
  </si>
  <si>
    <t>CORTE E ATERRO COMPENSADO</t>
  </si>
  <si>
    <t>1.6.2.</t>
  </si>
  <si>
    <t>1.6.3.</t>
  </si>
  <si>
    <t>03-03-07</t>
  </si>
  <si>
    <t>CONCRETO FCK = 20,0MPA - VIRADO NA OBRA</t>
  </si>
  <si>
    <t>1.6.4.</t>
  </si>
  <si>
    <t>1.6.5.</t>
  </si>
  <si>
    <t>05-48-00</t>
  </si>
  <si>
    <t>BASE DE BRITA GRADUADA</t>
  </si>
  <si>
    <t>1.6.6.</t>
  </si>
  <si>
    <t>94974</t>
  </si>
  <si>
    <t>CONCRETO MAGRO PARA LASTRO, TRAÇO 1:4,5:4,5 (CIMENTO/ AREIA MÉDIA/ BRITA 1)  - PREPARO MANUAL. AF_07/2016</t>
  </si>
  <si>
    <t>1.6.7.</t>
  </si>
  <si>
    <t>94966</t>
  </si>
  <si>
    <t>CONCRETO FCK = 30MPA, TRAÇO 1:2,1:2,5 (CIMENTO/ AREIA MÉDIA/ BRITA 1)  - PREPARO MECÂNICO COM BETONEIRA 400 L. AF_07/2016</t>
  </si>
  <si>
    <t>1.6.8.</t>
  </si>
  <si>
    <t>87468</t>
  </si>
  <si>
    <t>ALVENARIA DE VEDAÇÃO DE BLOCOS VAZADOS DE CONCRETO DE 14X19X39CM (ESPESSURA 14CM) DE PAREDES COM ÁREA LÍQUIDA MAIOR OU IGUAL A 6M² COM VÃOS E ARGAMASSA DE ASSENTAMENTO COM PREPARO MANUAL. AF_06/2014</t>
  </si>
  <si>
    <t>1.6.9.</t>
  </si>
  <si>
    <t>1.6.10.</t>
  </si>
  <si>
    <t>90281</t>
  </si>
  <si>
    <t>GRAUTE FGK=30 MPA; TRAÇO 1:0,02:0,8:1,1 (CIMENTO/ CAL/ AREIA GROSSA/ BRITA 0) - PREPARO MECÂNICO COM BETONEIRA 400 L. AF_02/2015</t>
  </si>
  <si>
    <t>1.6.11.</t>
  </si>
  <si>
    <t>87905</t>
  </si>
  <si>
    <t>CHAPISCO APLICADO EM ALVENARIA (COM PRESENÇA DE VÃOS) E ESTRUTURAS DE CONCRETO DE FACHADA, COM COLHER DE PEDREIRO.  ARGAMASSA TRAÇO 1:3 COM PREPARO EM BETONEIRA 400L. AF_06/2014</t>
  </si>
  <si>
    <t>1.6.12.</t>
  </si>
  <si>
    <t>87382</t>
  </si>
  <si>
    <t>ARGAMASSA INDUSTRIALIZADA MULTIUSO PARA REVESTIMENTOS E ASSENTAMENTO DA ALVENARIA, PREPARO COM MISTURADOR DE EIXO HORIZONTAL DE 160 KG. AF_06/2014</t>
  </si>
  <si>
    <t>1.7.</t>
  </si>
  <si>
    <t>PAVIMENTAÇÃO</t>
  </si>
  <si>
    <t>1.7.1.</t>
  </si>
  <si>
    <t>72923</t>
  </si>
  <si>
    <t>BASE DE SOLO - BRITA (40/60), MISTURA EM USINA, COMPACTACAO 100% PROCTOR MODIFICADO, EXCLUSIVE ESCAVACAO, CARGA E TRANSPORTE</t>
  </si>
  <si>
    <t>1.7.2.</t>
  </si>
  <si>
    <t>72888</t>
  </si>
  <si>
    <t>CARGA, MANOBRAS E DESCARGA DE AREIA, BRITA, PEDRA DE MAO E SOLOS COM CAMINHAO BASCULANTE 6 M3 (DESCARGA LIVRE)</t>
  </si>
  <si>
    <t>1.7.3.</t>
  </si>
  <si>
    <t>83356</t>
  </si>
  <si>
    <t>TRANSPORTE COMERCIAL DE BRITA</t>
  </si>
  <si>
    <t>1.7.4.</t>
  </si>
  <si>
    <t>96396</t>
  </si>
  <si>
    <t>EXECUÇÃO E COMPACTAÇÃO DE BASE E OU SUB BASE COM BRITA GRADUADA SIMPLES - EXCLUSIVE CARGA E TRANSPORTE. AF_09/2017</t>
  </si>
  <si>
    <t>1.7.5.</t>
  </si>
  <si>
    <t>1.7.6.</t>
  </si>
  <si>
    <t>1.7.7.</t>
  </si>
  <si>
    <t>05-28-00</t>
  </si>
  <si>
    <t>REVESTIMENTO DE CONCRETO ASFÁLTICO (SEM TRANSPORTE)</t>
  </si>
  <si>
    <t>1.7.8.</t>
  </si>
  <si>
    <t>05-24-01</t>
  </si>
  <si>
    <t>BASE DE MACADAME BETUMINOSO</t>
  </si>
  <si>
    <t>1.7.9.</t>
  </si>
  <si>
    <t>95303</t>
  </si>
  <si>
    <t>TRANSPORTE COM CAMINHÃO BASCULANTE 10 M3 DE MASSA ASFALTICA PARA PAVIMENTAÇÃO URBANA</t>
  </si>
  <si>
    <t>1.7.10.</t>
  </si>
  <si>
    <t>96402</t>
  </si>
  <si>
    <t>EXECUÇÃO DE IMPRIMAÇÃO LIGANTE (PINTURA DE LIGAÇÃO) COM EMULSÃO ASFÁLTICA RR-2C. AF_09/2017</t>
  </si>
  <si>
    <t>1.7.11.</t>
  </si>
  <si>
    <t>96401</t>
  </si>
  <si>
    <t>EXECUÇÃO DE IMPRIMAÇÃO COM ASFALTO DILUÍDO CM-30. AF_09/2017</t>
  </si>
  <si>
    <t>1.7.12.</t>
  </si>
  <si>
    <t>05-14-02</t>
  </si>
  <si>
    <t>FORNECIMENTO E ASSENTAMENTO DE GUIAS TIPO PMSP 100, INCLUSIVE ENCOSTAMENTO DE TERRA - FCK=25,0MPA</t>
  </si>
  <si>
    <t>1.7.13.</t>
  </si>
  <si>
    <t>05-19-01</t>
  </si>
  <si>
    <t>CONSTRUÇÃO DE SARJETA OU SARJETÃO DE CONCRETO - FCK=25,0MPA</t>
  </si>
  <si>
    <t>1.7.14.</t>
  </si>
  <si>
    <t>94990</t>
  </si>
  <si>
    <t>EXECUÇÃO DE PASSEIO (CALÇADA) OU PISO DE CONCRETO COM CONCRETO MOLDADO IN LOCO, FEITO EM OBRA, ACABAMENTO CONVENCIONAL, NÃO ARMADO. AF_07/2016</t>
  </si>
  <si>
    <t>1.8.</t>
  </si>
  <si>
    <t>MURO A FLEXÃO</t>
  </si>
  <si>
    <t>1.8.1.</t>
  </si>
  <si>
    <t>03-53-11</t>
  </si>
  <si>
    <t>DESENVOLVIMENTO DE PRANCHA TÉCNICA COM DETALHAMENTO EM FORMATO A1, PARA PROJETO EXECUTIVO - GEOTÉCNICA</t>
  </si>
  <si>
    <t>1.8.2.</t>
  </si>
  <si>
    <t>03-53-09</t>
  </si>
  <si>
    <t>DESENVOLVIMENTO DE PRANCHA TÉCNICA COM DETALHAMENTO EM FORMATO A1, PARA PROJETO EXECUTIVO - ESTRUTURAL E ARQUITETURA</t>
  </si>
  <si>
    <t>1.8.3.</t>
  </si>
  <si>
    <t>98525</t>
  </si>
  <si>
    <t>LIMPEZA MECANIZADA DE CAMADA VEGETAL, VEGETAÇÃO E PEQUENAS ÁRVORES (DIÂMETRO DE TRONCO MENOR QUE 0,20 M), COM TRATOR DE ESTEIRAS.AF_05/2018</t>
  </si>
  <si>
    <t>1.8.4.</t>
  </si>
  <si>
    <t>01-03-05</t>
  </si>
  <si>
    <t>FORNECIMENTO DE TERRA, INCLUSIVE CORTE, CARGA, DESCARGA E TRANSPORTE ATÉ 1KM</t>
  </si>
  <si>
    <t>01-02-05</t>
  </si>
  <si>
    <t>ATERRO, INCLUSIVE COMPACTAÇÃO</t>
  </si>
  <si>
    <t>38409</t>
  </si>
  <si>
    <t>CONCRETO USINADO BOMBEAVEL, CLASSE DE RESISTENCIA C30, COM BRITA 0 E 1, SLUMP = 190 +/- 20 MM, EXCLUI SERVICO DE BOMBEAMENTO (NBR 8953)</t>
  </si>
  <si>
    <t>03-03-30</t>
  </si>
  <si>
    <t>BOMBEAMENTO DE CONCRETO</t>
  </si>
  <si>
    <t>34439</t>
  </si>
  <si>
    <t>ACO CA-50, 10,0 MM, DOBRADO E CORTADO</t>
  </si>
  <si>
    <t>34441</t>
  </si>
  <si>
    <t>ACO CA-50, 12,5 MM, DOBRADO E CORTADO</t>
  </si>
  <si>
    <t>34446</t>
  </si>
  <si>
    <t>ACO CA-50, 20 MM, DOBRADO E CORTADO</t>
  </si>
  <si>
    <t>08-15-02</t>
  </si>
  <si>
    <t>FORMA PARA CONCRETO APARENTE, EXCLUSIVE CIMBRAMENTO</t>
  </si>
  <si>
    <t>02-01-62</t>
  </si>
  <si>
    <t>ESTACA RAIZ DIÂMETRO DE 250MM PARA ATÉ 80 TF</t>
  </si>
  <si>
    <t>83680</t>
  </si>
  <si>
    <t>TUBO PVC D=3" COM MATERIAL DRENANTE PARA DRENO/BARBACA - FORNECIMENTO E INSTALACAO</t>
  </si>
  <si>
    <t>73881/1</t>
  </si>
  <si>
    <t>EXECUCAO DE DRENO COM MANTA GEOTEXTIL 200 G/M2</t>
  </si>
  <si>
    <t>73883/1</t>
  </si>
  <si>
    <t>EXECUCAO DE DRENO FRANCES COM AREIA MEDIA</t>
  </si>
  <si>
    <t>74195/1</t>
  </si>
  <si>
    <t>GUARDA-CORPO  COM CORRIMAO EM FERRO BARRA CHATA 3/16"</t>
  </si>
  <si>
    <t>1.9.</t>
  </si>
  <si>
    <t>ALVENARIA SUPORTE A RESIDENCIAS</t>
  </si>
  <si>
    <t>1.9.1.</t>
  </si>
  <si>
    <t>91815</t>
  </si>
  <si>
    <t>(COMPOSIÇÃO REPRESENTATIVA) DE ALVENARIA DE BLOCOS DE CONCRETO ESTRUTURAL 14X19X39 CM, (ESPESSURA 14 CM), FBK = 4,5 MPA, UTILIZANDO PALHETA, PARA EDIFICAÇÃO HABITACIONAL. AF_10/2015</t>
  </si>
  <si>
    <t>1.9.2.</t>
  </si>
  <si>
    <t>1.9.3.</t>
  </si>
  <si>
    <t>1.9.4.</t>
  </si>
  <si>
    <t>96546</t>
  </si>
  <si>
    <t>ARMAÇÃO DE BLOCO, VIGA BALDRAME OU SAPATA UTILIZANDO AÇO CA-50 DE 10 MM - MONTAGEM. AF_06/2017</t>
  </si>
  <si>
    <t>1.9.5.</t>
  </si>
  <si>
    <t>96544</t>
  </si>
  <si>
    <t>ARMAÇÃO DE BLOCO, VIGA BALDRAME OU SAPATA UTILIZANDO AÇO CA-50 DE 6,3 MM - MONTAGEM. AF_06/2017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</si>
  <si>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</si>
  <si>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</si>
  <si>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</si>
  <si>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</si>
  <si>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</si>
  <si>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</si>
  <si>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</si>
  <si>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Preço Unitário (com BDI) (R$)</t>
  </si>
  <si>
    <t>Preço Total
(R$)</t>
  </si>
  <si>
    <t>Prefeitura Municipio de Mauá</t>
  </si>
  <si>
    <t>EMPRESA PROPONENTE:</t>
  </si>
  <si>
    <t>...</t>
  </si>
  <si>
    <t>CNPJ:</t>
  </si>
  <si>
    <t>....</t>
  </si>
  <si>
    <t>ORÇAMENTO - EMPRESA</t>
  </si>
  <si>
    <t>EXECUÇÃO DE OBRAS DE INFRAESTRUTURA PAVIMENTAÇÃO E RECAPEAMENTO ASFALTICO, DRENAGEM, GUIAS E SARJETAS E SARJETÕES NA RUA MARINGÁ - JARDIM ORATÓRIO - MAUÁ/SP</t>
  </si>
  <si>
    <t>BDI=</t>
  </si>
  <si>
    <t>TOTAL GERAL  - PAVIMENTAÇÃO E RECAPE DA RUA MARINGÁ</t>
  </si>
  <si>
    <t>Data:</t>
  </si>
  <si>
    <t>RESPONSÁVEL</t>
  </si>
  <si>
    <t>CREA/CAU:</t>
  </si>
  <si>
    <t>Obs:</t>
  </si>
  <si>
    <t>Preencher as celulas destacadas em amarelo com os dados requeridos</t>
  </si>
  <si>
    <t>1.2.5.</t>
  </si>
  <si>
    <t>CPOS</t>
  </si>
  <si>
    <t>05.09.006</t>
  </si>
  <si>
    <t>TAXA DE DESTINAÇÃO DE RESIDUO TIPO INERTE</t>
  </si>
  <si>
    <t>T</t>
  </si>
  <si>
    <t>05.09.007</t>
  </si>
  <si>
    <t>1.3.7.</t>
  </si>
  <si>
    <t>1.3.8.</t>
  </si>
  <si>
    <t>TAXA DE DESTINAÇÃO DE RESIDUO - TIPO SOLO/TERRA</t>
  </si>
  <si>
    <t>96547</t>
  </si>
  <si>
    <t>ARMAÇÃO DE BLOCO, VIGA BALDRAME OU SAPATA UTILIZANDO AÇO CA-50 DE 12,5 MM - MONTAGEM. AF_06/2017</t>
  </si>
  <si>
    <t>96549</t>
  </si>
  <si>
    <t>ARMAÇÃO DE BLOCO, VIGA BALDRAME OU SAPATA UTILIZANDO AÇO CA-50 DE 20 MM - MONTAGEM. AF_06/2017</t>
  </si>
  <si>
    <t>1.8.5</t>
  </si>
  <si>
    <t>1.8.6</t>
  </si>
  <si>
    <t>1.8.7</t>
  </si>
  <si>
    <t>1.8.8</t>
  </si>
  <si>
    <t>1.8.9</t>
  </si>
  <si>
    <t>1.8.10</t>
  </si>
  <si>
    <t>1.8.11</t>
  </si>
  <si>
    <t>1.8.12</t>
  </si>
  <si>
    <t>1.8.13</t>
  </si>
  <si>
    <t>1.8.14</t>
  </si>
  <si>
    <t>1.8.15</t>
  </si>
  <si>
    <t>1.8.16</t>
  </si>
  <si>
    <t>1.8.17</t>
  </si>
  <si>
    <t>1.8.18</t>
  </si>
  <si>
    <t>1.8.19</t>
  </si>
  <si>
    <t>1.8.20</t>
  </si>
  <si>
    <t>ESCAVACAO E CARGA MATERIAL 1A CATEGORIA, UTILIZANDO TRATOR
DE ESTEIRAS DE 110 A 160HP COM LAMINA, PESO OPERACIONAL * 13T E
PA CARREGADEIRA COM 170 HP.</t>
  </si>
</sst>
</file>

<file path=xl/styles.xml><?xml version="1.0" encoding="utf-8"?>
<styleSheet xmlns="http://schemas.openxmlformats.org/spreadsheetml/2006/main">
  <numFmts count="2">
    <numFmt numFmtId="164" formatCode="_-* #,##0.00_-;\-* #,##0.00_-;_-* \-??_-;_-@_-"/>
    <numFmt numFmtId="165" formatCode="_(* #,##0.00_);_(* \(#,##0.00\);_(* \-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31"/>
        <bgColor indexed="42"/>
      </patternFill>
    </fill>
    <fill>
      <patternFill patternType="solid">
        <fgColor indexed="23"/>
        <bgColor indexed="5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42"/>
      </patternFill>
    </fill>
    <fill>
      <patternFill patternType="solid">
        <fgColor theme="1" tint="0.49998474074526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2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9" fillId="3" borderId="1" applyNumberFormat="0" applyAlignment="0" applyProtection="0"/>
    <xf numFmtId="0" fontId="10" fillId="16" borderId="0" applyNumberFormat="0" applyBorder="0" applyAlignment="0" applyProtection="0"/>
    <xf numFmtId="0" fontId="11" fillId="6" borderId="0" applyNumberFormat="0" applyBorder="0" applyAlignment="0" applyProtection="0"/>
    <xf numFmtId="0" fontId="2" fillId="0" borderId="0"/>
    <xf numFmtId="0" fontId="3" fillId="0" borderId="0"/>
    <xf numFmtId="0" fontId="2" fillId="5" borderId="4" applyNumberFormat="0" applyAlignment="0" applyProtection="0"/>
    <xf numFmtId="9" fontId="2" fillId="0" borderId="0" applyFill="0" applyBorder="0" applyAlignment="0" applyProtection="0"/>
    <xf numFmtId="0" fontId="12" fillId="11" borderId="5" applyNumberFormat="0" applyAlignment="0" applyProtection="0"/>
    <xf numFmtId="165" fontId="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2" fillId="0" borderId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2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9" fillId="3" borderId="1" applyNumberFormat="0" applyAlignment="0" applyProtection="0"/>
    <xf numFmtId="0" fontId="10" fillId="16" borderId="0" applyNumberFormat="0" applyBorder="0" applyAlignment="0" applyProtection="0"/>
    <xf numFmtId="0" fontId="11" fillId="6" borderId="0" applyNumberFormat="0" applyBorder="0" applyAlignment="0" applyProtection="0"/>
    <xf numFmtId="0" fontId="2" fillId="0" borderId="0"/>
    <xf numFmtId="0" fontId="2" fillId="5" borderId="4" applyNumberFormat="0" applyAlignment="0" applyProtection="0"/>
    <xf numFmtId="9" fontId="2" fillId="0" borderId="0" applyFill="0" applyBorder="0" applyAlignment="0" applyProtection="0"/>
    <xf numFmtId="0" fontId="12" fillId="11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21" fillId="0" borderId="0" xfId="0" applyFont="1"/>
    <xf numFmtId="165" fontId="20" fillId="18" borderId="11" xfId="39" applyNumberFormat="1" applyFont="1" applyFill="1" applyBorder="1" applyAlignment="1" applyProtection="1">
      <alignment horizontal="center" vertical="center" shrinkToFit="1"/>
    </xf>
    <xf numFmtId="165" fontId="2" fillId="0" borderId="11" xfId="39" applyNumberFormat="1" applyFont="1" applyFill="1" applyBorder="1" applyAlignment="1" applyProtection="1">
      <alignment vertical="center" shrinkToFit="1"/>
    </xf>
    <xf numFmtId="165" fontId="2" fillId="6" borderId="11" xfId="39" applyFont="1" applyFill="1" applyBorder="1" applyAlignment="1" applyProtection="1">
      <alignment vertical="center" wrapText="1"/>
      <protection locked="0"/>
    </xf>
    <xf numFmtId="165" fontId="2" fillId="0" borderId="11" xfId="39" applyNumberFormat="1" applyFont="1" applyFill="1" applyBorder="1" applyAlignment="1" applyProtection="1">
      <alignment horizontal="center" vertical="center" shrinkToFit="1"/>
    </xf>
    <xf numFmtId="165" fontId="2" fillId="19" borderId="11" xfId="39" applyNumberFormat="1" applyFont="1" applyFill="1" applyBorder="1" applyAlignment="1" applyProtection="1">
      <alignment vertical="center" shrinkToFit="1"/>
    </xf>
    <xf numFmtId="165" fontId="2" fillId="21" borderId="11" xfId="39" applyFont="1" applyFill="1" applyBorder="1" applyAlignment="1" applyProtection="1">
      <alignment vertical="center" wrapText="1"/>
      <protection locked="0"/>
    </xf>
    <xf numFmtId="165" fontId="2" fillId="19" borderId="11" xfId="39" applyNumberFormat="1" applyFont="1" applyFill="1" applyBorder="1" applyAlignment="1" applyProtection="1">
      <alignment horizontal="center" vertical="center" shrinkToFit="1"/>
    </xf>
    <xf numFmtId="0" fontId="20" fillId="0" borderId="10" xfId="49" applyFont="1" applyBorder="1" applyAlignment="1" applyProtection="1">
      <alignment horizontal="center" vertical="center" wrapText="1"/>
    </xf>
    <xf numFmtId="0" fontId="20" fillId="0" borderId="10" xfId="49" applyFont="1" applyBorder="1" applyAlignment="1" applyProtection="1">
      <alignment horizontal="center" vertical="center"/>
    </xf>
    <xf numFmtId="0" fontId="23" fillId="0" borderId="0" xfId="0" applyFont="1"/>
    <xf numFmtId="0" fontId="28" fillId="0" borderId="0" xfId="0" applyFont="1"/>
    <xf numFmtId="0" fontId="23" fillId="0" borderId="29" xfId="0" applyFont="1" applyBorder="1"/>
    <xf numFmtId="0" fontId="27" fillId="0" borderId="0" xfId="0" applyFont="1"/>
    <xf numFmtId="0" fontId="30" fillId="0" borderId="23" xfId="0" applyFont="1" applyBorder="1" applyProtection="1">
      <protection hidden="1"/>
    </xf>
    <xf numFmtId="0" fontId="2" fillId="19" borderId="11" xfId="2" applyNumberFormat="1" applyFont="1" applyFill="1" applyBorder="1" applyAlignment="1" applyProtection="1">
      <alignment vertical="center" wrapText="1" shrinkToFit="1"/>
    </xf>
    <xf numFmtId="49" fontId="2" fillId="20" borderId="11" xfId="2" applyNumberFormat="1" applyFont="1" applyFill="1" applyBorder="1" applyAlignment="1" applyProtection="1">
      <alignment horizontal="center" vertical="center" wrapText="1"/>
    </xf>
    <xf numFmtId="49" fontId="2" fillId="21" borderId="11" xfId="2" applyNumberFormat="1" applyFont="1" applyFill="1" applyBorder="1" applyAlignment="1" applyProtection="1">
      <alignment horizontal="center" vertical="center" wrapText="1"/>
    </xf>
    <xf numFmtId="0" fontId="2" fillId="21" borderId="11" xfId="2" applyNumberFormat="1" applyFont="1" applyFill="1" applyBorder="1" applyAlignment="1" applyProtection="1">
      <alignment horizontal="left" vertical="center" wrapText="1"/>
    </xf>
    <xf numFmtId="0" fontId="2" fillId="21" borderId="11" xfId="2" applyNumberFormat="1" applyFont="1" applyFill="1" applyBorder="1" applyAlignment="1" applyProtection="1">
      <alignment horizontal="center" vertical="center" wrapText="1"/>
    </xf>
    <xf numFmtId="0" fontId="2" fillId="0" borderId="11" xfId="2" applyNumberFormat="1" applyFont="1" applyFill="1" applyBorder="1" applyAlignment="1" applyProtection="1">
      <alignment vertical="center" wrapText="1" shrinkToFit="1"/>
    </xf>
    <xf numFmtId="49" fontId="2" fillId="17" borderId="11" xfId="2" applyNumberFormat="1" applyFont="1" applyFill="1" applyBorder="1" applyAlignment="1" applyProtection="1">
      <alignment horizontal="center" vertical="center" wrapText="1"/>
    </xf>
    <xf numFmtId="49" fontId="2" fillId="0" borderId="11" xfId="2" applyNumberFormat="1" applyFont="1" applyFill="1" applyBorder="1" applyAlignment="1" applyProtection="1">
      <alignment horizontal="center" vertical="center" wrapText="1"/>
    </xf>
    <xf numFmtId="0" fontId="2" fillId="0" borderId="11" xfId="2" applyNumberFormat="1" applyFont="1" applyFill="1" applyBorder="1" applyAlignment="1" applyProtection="1">
      <alignment horizontal="left" vertical="center" wrapText="1"/>
    </xf>
    <xf numFmtId="0" fontId="2" fillId="0" borderId="11" xfId="2" applyNumberFormat="1" applyFont="1" applyFill="1" applyBorder="1" applyAlignment="1" applyProtection="1">
      <alignment horizontal="center" vertical="center" wrapText="1"/>
    </xf>
    <xf numFmtId="0" fontId="27" fillId="0" borderId="0" xfId="0" applyFont="1" applyProtection="1"/>
    <xf numFmtId="9" fontId="23" fillId="23" borderId="27" xfId="1" applyFont="1" applyFill="1" applyBorder="1" applyProtection="1">
      <protection locked="0"/>
    </xf>
    <xf numFmtId="0" fontId="27" fillId="0" borderId="18" xfId="0" applyFont="1" applyBorder="1" applyAlignment="1" applyProtection="1">
      <alignment wrapText="1"/>
    </xf>
    <xf numFmtId="0" fontId="27" fillId="0" borderId="15" xfId="0" applyFont="1" applyBorder="1" applyAlignment="1" applyProtection="1">
      <alignment wrapText="1"/>
    </xf>
    <xf numFmtId="0" fontId="22" fillId="0" borderId="26" xfId="0" applyFont="1" applyBorder="1" applyAlignment="1" applyProtection="1">
      <alignment horizontal="left" vertical="center"/>
    </xf>
    <xf numFmtId="0" fontId="22" fillId="0" borderId="28" xfId="0" applyFont="1" applyBorder="1" applyAlignment="1" applyProtection="1">
      <alignment horizontal="center" vertical="center"/>
    </xf>
    <xf numFmtId="0" fontId="29" fillId="23" borderId="0" xfId="0" applyFont="1" applyFill="1" applyAlignment="1">
      <alignment horizontal="left"/>
    </xf>
    <xf numFmtId="0" fontId="28" fillId="0" borderId="24" xfId="0" applyFont="1" applyBorder="1" applyAlignment="1" applyProtection="1">
      <alignment horizontal="left" vertical="top"/>
      <protection hidden="1"/>
    </xf>
    <xf numFmtId="0" fontId="28" fillId="0" borderId="25" xfId="0" applyFont="1" applyBorder="1" applyAlignment="1" applyProtection="1">
      <alignment horizontal="left" vertical="top"/>
      <protection hidden="1"/>
    </xf>
    <xf numFmtId="0" fontId="20" fillId="18" borderId="11" xfId="2" applyNumberFormat="1" applyFont="1" applyFill="1" applyBorder="1" applyAlignment="1" applyProtection="1">
      <alignment horizontal="right" vertical="center" wrapText="1"/>
    </xf>
    <xf numFmtId="0" fontId="25" fillId="0" borderId="23" xfId="0" applyFont="1" applyBorder="1" applyAlignment="1" applyProtection="1">
      <alignment horizontal="center" vertical="center"/>
    </xf>
    <xf numFmtId="0" fontId="25" fillId="0" borderId="24" xfId="0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23" fillId="23" borderId="0" xfId="0" applyFont="1" applyFill="1" applyAlignment="1">
      <alignment horizontal="left"/>
    </xf>
    <xf numFmtId="0" fontId="25" fillId="0" borderId="20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25" fillId="0" borderId="22" xfId="0" applyFont="1" applyBorder="1" applyAlignment="1" applyProtection="1">
      <alignment horizontal="center" vertical="center"/>
    </xf>
    <xf numFmtId="0" fontId="26" fillId="23" borderId="11" xfId="0" applyFont="1" applyFill="1" applyBorder="1" applyAlignment="1" applyProtection="1">
      <alignment horizontal="left" vertical="top" wrapText="1"/>
      <protection locked="0"/>
    </xf>
    <xf numFmtId="0" fontId="26" fillId="23" borderId="19" xfId="0" applyFont="1" applyFill="1" applyBorder="1" applyAlignment="1" applyProtection="1">
      <alignment horizontal="left" vertical="top" wrapText="1"/>
      <protection locked="0"/>
    </xf>
    <xf numFmtId="0" fontId="24" fillId="22" borderId="12" xfId="0" applyFont="1" applyFill="1" applyBorder="1" applyAlignment="1" applyProtection="1">
      <alignment horizontal="center" vertical="center"/>
    </xf>
    <xf numFmtId="0" fontId="24" fillId="22" borderId="13" xfId="0" applyFont="1" applyFill="1" applyBorder="1" applyAlignment="1" applyProtection="1">
      <alignment horizontal="center" vertical="center"/>
    </xf>
    <xf numFmtId="0" fontId="24" fillId="22" borderId="14" xfId="0" applyFont="1" applyFill="1" applyBorder="1" applyAlignment="1" applyProtection="1">
      <alignment horizontal="center" vertical="center"/>
    </xf>
    <xf numFmtId="0" fontId="23" fillId="23" borderId="16" xfId="0" applyFont="1" applyFill="1" applyBorder="1" applyAlignment="1" applyProtection="1">
      <alignment horizontal="left" vertical="top"/>
      <protection locked="0"/>
    </xf>
    <xf numFmtId="0" fontId="23" fillId="23" borderId="17" xfId="0" applyFont="1" applyFill="1" applyBorder="1" applyAlignment="1" applyProtection="1">
      <alignment horizontal="left" vertical="top"/>
      <protection locked="0"/>
    </xf>
    <xf numFmtId="0" fontId="26" fillId="0" borderId="20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2" fontId="2" fillId="0" borderId="11" xfId="2" applyNumberFormat="1" applyFont="1" applyFill="1" applyBorder="1" applyAlignment="1" applyProtection="1">
      <alignment vertical="center" wrapText="1" shrinkToFit="1"/>
    </xf>
  </cellXfs>
  <cellStyles count="95">
    <cellStyle name="20% - Ênfase1 2" xfId="3"/>
    <cellStyle name="20% - Ênfase1 3" xfId="50"/>
    <cellStyle name="20% - Ênfase2 2" xfId="4"/>
    <cellStyle name="20% - Ênfase2 3" xfId="51"/>
    <cellStyle name="20% - Ênfase3 2" xfId="5"/>
    <cellStyle name="20% - Ênfase3 3" xfId="52"/>
    <cellStyle name="20% - Ênfase4 2" xfId="6"/>
    <cellStyle name="20% - Ênfase4 3" xfId="53"/>
    <cellStyle name="20% - Ênfase5 2" xfId="7"/>
    <cellStyle name="20% - Ênfase5 3" xfId="54"/>
    <cellStyle name="20% - Ênfase6 2" xfId="8"/>
    <cellStyle name="20% - Ênfase6 3" xfId="55"/>
    <cellStyle name="40% - Ênfase1 2" xfId="9"/>
    <cellStyle name="40% - Ênfase1 3" xfId="56"/>
    <cellStyle name="40% - Ênfase2 2" xfId="10"/>
    <cellStyle name="40% - Ênfase2 3" xfId="57"/>
    <cellStyle name="40% - Ênfase3 2" xfId="11"/>
    <cellStyle name="40% - Ênfase3 3" xfId="58"/>
    <cellStyle name="40% - Ênfase4 2" xfId="12"/>
    <cellStyle name="40% - Ênfase4 3" xfId="59"/>
    <cellStyle name="40% - Ênfase5 2" xfId="13"/>
    <cellStyle name="40% - Ênfase5 3" xfId="60"/>
    <cellStyle name="40% - Ênfase6 2" xfId="14"/>
    <cellStyle name="40% - Ênfase6 3" xfId="61"/>
    <cellStyle name="60% - Ênfase1 2" xfId="15"/>
    <cellStyle name="60% - Ênfase1 3" xfId="62"/>
    <cellStyle name="60% - Ênfase2 2" xfId="16"/>
    <cellStyle name="60% - Ênfase2 3" xfId="63"/>
    <cellStyle name="60% - Ênfase3 2" xfId="17"/>
    <cellStyle name="60% - Ênfase3 3" xfId="64"/>
    <cellStyle name="60% - Ênfase4 2" xfId="18"/>
    <cellStyle name="60% - Ênfase4 3" xfId="65"/>
    <cellStyle name="60% - Ênfase5 2" xfId="19"/>
    <cellStyle name="60% - Ênfase5 3" xfId="66"/>
    <cellStyle name="60% - Ênfase6 2" xfId="20"/>
    <cellStyle name="60% - Ênfase6 3" xfId="67"/>
    <cellStyle name="Bom 2" xfId="21"/>
    <cellStyle name="Bom 3" xfId="68"/>
    <cellStyle name="Cálculo 2" xfId="22"/>
    <cellStyle name="Cálculo 3" xfId="69"/>
    <cellStyle name="Célula de Verificação 2" xfId="23"/>
    <cellStyle name="Célula de Verificação 3" xfId="70"/>
    <cellStyle name="Célula Vinculada 2" xfId="24"/>
    <cellStyle name="Célula Vinculada 3" xfId="71"/>
    <cellStyle name="Ênfase1 2" xfId="25"/>
    <cellStyle name="Ênfase1 3" xfId="72"/>
    <cellStyle name="Ênfase2 2" xfId="26"/>
    <cellStyle name="Ênfase2 3" xfId="73"/>
    <cellStyle name="Ênfase3 2" xfId="27"/>
    <cellStyle name="Ênfase3 3" xfId="74"/>
    <cellStyle name="Ênfase4 2" xfId="28"/>
    <cellStyle name="Ênfase4 3" xfId="75"/>
    <cellStyle name="Ênfase5 2" xfId="29"/>
    <cellStyle name="Ênfase5 3" xfId="76"/>
    <cellStyle name="Ênfase6 2" xfId="30"/>
    <cellStyle name="Ênfase6 3" xfId="77"/>
    <cellStyle name="Entrada 2" xfId="31"/>
    <cellStyle name="Entrada 3" xfId="78"/>
    <cellStyle name="Incorreto 2" xfId="32"/>
    <cellStyle name="Incorreto 3" xfId="79"/>
    <cellStyle name="Neutra 2" xfId="33"/>
    <cellStyle name="Neutra 3" xfId="80"/>
    <cellStyle name="Normal" xfId="0" builtinId="0"/>
    <cellStyle name="Normal 2" xfId="2"/>
    <cellStyle name="Normal 2 2" xfId="34"/>
    <cellStyle name="Normal 2 3" xfId="81"/>
    <cellStyle name="Normal 2 4" xfId="92"/>
    <cellStyle name="Normal 2 5" xfId="93"/>
    <cellStyle name="Normal 2 6" xfId="94"/>
    <cellStyle name="Normal 3" xfId="35"/>
    <cellStyle name="Normal 4" xfId="49"/>
    <cellStyle name="Nota 2" xfId="36"/>
    <cellStyle name="Nota 3" xfId="82"/>
    <cellStyle name="Porcentagem" xfId="1" builtinId="5"/>
    <cellStyle name="Porcentagem 2 2" xfId="37"/>
    <cellStyle name="Porcentagem 2 3" xfId="83"/>
    <cellStyle name="Saída 2" xfId="38"/>
    <cellStyle name="Saída 3" xfId="84"/>
    <cellStyle name="Separador de milhares 2" xfId="39"/>
    <cellStyle name="Texto de Aviso 2" xfId="40"/>
    <cellStyle name="Texto de Aviso 3" xfId="85"/>
    <cellStyle name="Texto Explicativo 2" xfId="41"/>
    <cellStyle name="Texto Explicativo 3" xfId="86"/>
    <cellStyle name="Título 1 2" xfId="42"/>
    <cellStyle name="Título 1 3" xfId="87"/>
    <cellStyle name="Título 2 2" xfId="43"/>
    <cellStyle name="Título 2 3" xfId="88"/>
    <cellStyle name="Título 3 2" xfId="44"/>
    <cellStyle name="Título 3 3" xfId="89"/>
    <cellStyle name="Título 4 2" xfId="45"/>
    <cellStyle name="Título 4 3" xfId="90"/>
    <cellStyle name="Título 5" xfId="46"/>
    <cellStyle name="Total 2" xfId="47"/>
    <cellStyle name="Total 3" xfId="91"/>
    <cellStyle name="Vírgula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view="pageBreakPreview" topLeftCell="A66" zoomScale="85" zoomScaleSheetLayoutView="85" workbookViewId="0">
      <selection activeCell="G81" sqref="G81"/>
    </sheetView>
  </sheetViews>
  <sheetFormatPr defaultRowHeight="12.75"/>
  <cols>
    <col min="1" max="1" width="10.28515625" style="1" customWidth="1"/>
    <col min="2" max="2" width="8" style="1" bestFit="1" customWidth="1"/>
    <col min="3" max="3" width="9.28515625" style="1" bestFit="1" customWidth="1"/>
    <col min="4" max="4" width="64.7109375" style="1" bestFit="1" customWidth="1"/>
    <col min="5" max="5" width="8.5703125" style="1" bestFit="1" customWidth="1"/>
    <col min="6" max="6" width="12.85546875" style="1" bestFit="1" customWidth="1"/>
    <col min="7" max="7" width="10" style="1" bestFit="1" customWidth="1"/>
    <col min="8" max="8" width="14.28515625" style="1" customWidth="1"/>
    <col min="9" max="9" width="11.5703125" style="1" bestFit="1" customWidth="1"/>
    <col min="10" max="16384" width="9.140625" style="1"/>
  </cols>
  <sheetData>
    <row r="1" spans="1:9" ht="18">
      <c r="A1" s="48" t="s">
        <v>230</v>
      </c>
      <c r="B1" s="49"/>
      <c r="C1" s="49"/>
      <c r="D1" s="49"/>
      <c r="E1" s="49"/>
      <c r="F1" s="49"/>
      <c r="G1" s="49"/>
      <c r="H1" s="49"/>
      <c r="I1" s="50"/>
    </row>
    <row r="2" spans="1:9" ht="33.75">
      <c r="A2" s="28" t="s">
        <v>231</v>
      </c>
      <c r="B2" s="46" t="s">
        <v>232</v>
      </c>
      <c r="C2" s="46"/>
      <c r="D2" s="46"/>
      <c r="E2" s="46"/>
      <c r="F2" s="46"/>
      <c r="G2" s="46"/>
      <c r="H2" s="46"/>
      <c r="I2" s="47"/>
    </row>
    <row r="3" spans="1:9" ht="15" thickBot="1">
      <c r="A3" s="29" t="s">
        <v>233</v>
      </c>
      <c r="B3" s="51" t="s">
        <v>234</v>
      </c>
      <c r="C3" s="51"/>
      <c r="D3" s="51"/>
      <c r="E3" s="51"/>
      <c r="F3" s="51"/>
      <c r="G3" s="51"/>
      <c r="H3" s="51"/>
      <c r="I3" s="52"/>
    </row>
    <row r="4" spans="1:9" ht="15.75" thickBot="1">
      <c r="A4" s="43" t="s">
        <v>235</v>
      </c>
      <c r="B4" s="44"/>
      <c r="C4" s="44"/>
      <c r="D4" s="44"/>
      <c r="E4" s="44"/>
      <c r="F4" s="44"/>
      <c r="G4" s="44"/>
      <c r="H4" s="44"/>
      <c r="I4" s="45"/>
    </row>
    <row r="5" spans="1:9" ht="9" customHeight="1" thickBot="1">
      <c r="A5" s="36"/>
      <c r="B5" s="37"/>
      <c r="C5" s="37"/>
      <c r="D5" s="37"/>
      <c r="E5" s="37"/>
      <c r="F5" s="37"/>
      <c r="G5" s="37"/>
      <c r="H5" s="37"/>
      <c r="I5" s="38"/>
    </row>
    <row r="6" spans="1:9" ht="46.5" customHeight="1" thickBot="1">
      <c r="A6" s="53" t="s">
        <v>236</v>
      </c>
      <c r="B6" s="54"/>
      <c r="C6" s="54"/>
      <c r="D6" s="54"/>
      <c r="E6" s="54"/>
      <c r="F6" s="54"/>
      <c r="G6" s="54"/>
      <c r="H6" s="54"/>
      <c r="I6" s="55"/>
    </row>
    <row r="7" spans="1:9" ht="24" thickBot="1">
      <c r="A7" s="39"/>
      <c r="B7" s="40"/>
      <c r="C7" s="40"/>
      <c r="D7" s="40"/>
      <c r="E7" s="40"/>
      <c r="F7" s="41"/>
      <c r="G7" s="30" t="s">
        <v>237</v>
      </c>
      <c r="H7" s="27">
        <v>0</v>
      </c>
      <c r="I7" s="31"/>
    </row>
    <row r="8" spans="1:9" ht="51">
      <c r="A8" s="9" t="s">
        <v>221</v>
      </c>
      <c r="B8" s="9" t="s">
        <v>222</v>
      </c>
      <c r="C8" s="9" t="s">
        <v>223</v>
      </c>
      <c r="D8" s="9" t="s">
        <v>224</v>
      </c>
      <c r="E8" s="10" t="s">
        <v>225</v>
      </c>
      <c r="F8" s="9" t="s">
        <v>226</v>
      </c>
      <c r="G8" s="9" t="s">
        <v>227</v>
      </c>
      <c r="H8" s="9" t="s">
        <v>228</v>
      </c>
      <c r="I8" s="9" t="s">
        <v>229</v>
      </c>
    </row>
    <row r="9" spans="1:9" ht="12.75" customHeight="1">
      <c r="A9" s="35" t="s">
        <v>238</v>
      </c>
      <c r="B9" s="35"/>
      <c r="C9" s="35"/>
      <c r="D9" s="35"/>
      <c r="E9" s="35"/>
      <c r="F9" s="35"/>
      <c r="G9" s="35"/>
      <c r="H9" s="35"/>
      <c r="I9" s="2">
        <f>SUM(I10+I12+I18+I27+I36+I45+I58+I73+I94)</f>
        <v>0</v>
      </c>
    </row>
    <row r="10" spans="1:9">
      <c r="A10" s="16" t="s">
        <v>2</v>
      </c>
      <c r="B10" s="17"/>
      <c r="C10" s="18"/>
      <c r="D10" s="19" t="s">
        <v>3</v>
      </c>
      <c r="E10" s="20"/>
      <c r="F10" s="6"/>
      <c r="G10" s="7"/>
      <c r="H10" s="6"/>
      <c r="I10" s="8">
        <f>SUM(I11)</f>
        <v>0</v>
      </c>
    </row>
    <row r="11" spans="1:9">
      <c r="A11" s="21" t="s">
        <v>4</v>
      </c>
      <c r="B11" s="22" t="s">
        <v>0</v>
      </c>
      <c r="C11" s="23" t="s">
        <v>5</v>
      </c>
      <c r="D11" s="24" t="s">
        <v>6</v>
      </c>
      <c r="E11" s="25" t="s">
        <v>7</v>
      </c>
      <c r="F11" s="3">
        <v>6</v>
      </c>
      <c r="G11" s="4"/>
      <c r="H11" s="3">
        <f>ROUND(G11*(1+$H$7),2)</f>
        <v>0</v>
      </c>
      <c r="I11" s="5">
        <f>ROUND(F11*H11,2)</f>
        <v>0</v>
      </c>
    </row>
    <row r="12" spans="1:9">
      <c r="A12" s="16" t="s">
        <v>8</v>
      </c>
      <c r="B12" s="17"/>
      <c r="C12" s="18"/>
      <c r="D12" s="19" t="s">
        <v>9</v>
      </c>
      <c r="E12" s="20" t="s">
        <v>1</v>
      </c>
      <c r="F12" s="6">
        <v>0</v>
      </c>
      <c r="G12" s="7"/>
      <c r="H12" s="6"/>
      <c r="I12" s="8">
        <f>SUM(I13:I17)</f>
        <v>0</v>
      </c>
    </row>
    <row r="13" spans="1:9">
      <c r="A13" s="21" t="s">
        <v>10</v>
      </c>
      <c r="B13" s="22" t="s">
        <v>11</v>
      </c>
      <c r="C13" s="23" t="s">
        <v>12</v>
      </c>
      <c r="D13" s="24" t="s">
        <v>13</v>
      </c>
      <c r="E13" s="25" t="s">
        <v>14</v>
      </c>
      <c r="F13" s="3">
        <v>131.29</v>
      </c>
      <c r="G13" s="4"/>
      <c r="H13" s="3">
        <f t="shared" ref="H13:H80" si="0">ROUND(G13*(1+$H$7),2)</f>
        <v>0</v>
      </c>
      <c r="I13" s="5">
        <f t="shared" ref="I13:I16" si="1">ROUND(F13*H13,2)</f>
        <v>0</v>
      </c>
    </row>
    <row r="14" spans="1:9" ht="25.5">
      <c r="A14" s="21" t="s">
        <v>15</v>
      </c>
      <c r="B14" s="22" t="s">
        <v>0</v>
      </c>
      <c r="C14" s="23" t="s">
        <v>16</v>
      </c>
      <c r="D14" s="24" t="s">
        <v>17</v>
      </c>
      <c r="E14" s="25" t="s">
        <v>7</v>
      </c>
      <c r="F14" s="3">
        <v>721.7</v>
      </c>
      <c r="G14" s="4"/>
      <c r="H14" s="3">
        <f t="shared" si="0"/>
        <v>0</v>
      </c>
      <c r="I14" s="5">
        <f t="shared" si="1"/>
        <v>0</v>
      </c>
    </row>
    <row r="15" spans="1:9" ht="25.5">
      <c r="A15" s="21" t="s">
        <v>18</v>
      </c>
      <c r="B15" s="22" t="s">
        <v>11</v>
      </c>
      <c r="C15" s="23" t="s">
        <v>19</v>
      </c>
      <c r="D15" s="24" t="s">
        <v>20</v>
      </c>
      <c r="E15" s="25" t="s">
        <v>14</v>
      </c>
      <c r="F15" s="3">
        <v>167.37</v>
      </c>
      <c r="G15" s="4"/>
      <c r="H15" s="3">
        <f t="shared" si="0"/>
        <v>0</v>
      </c>
      <c r="I15" s="5">
        <f t="shared" si="1"/>
        <v>0</v>
      </c>
    </row>
    <row r="16" spans="1:9">
      <c r="A16" s="21" t="s">
        <v>21</v>
      </c>
      <c r="B16" s="22" t="s">
        <v>11</v>
      </c>
      <c r="C16" s="23" t="s">
        <v>22</v>
      </c>
      <c r="D16" s="24" t="s">
        <v>23</v>
      </c>
      <c r="E16" s="25" t="s">
        <v>24</v>
      </c>
      <c r="F16" s="3">
        <v>1044.4000000000001</v>
      </c>
      <c r="G16" s="4"/>
      <c r="H16" s="3">
        <f t="shared" si="0"/>
        <v>0</v>
      </c>
      <c r="I16" s="5">
        <f t="shared" si="1"/>
        <v>0</v>
      </c>
    </row>
    <row r="17" spans="1:9">
      <c r="A17" s="21" t="s">
        <v>244</v>
      </c>
      <c r="B17" s="22" t="s">
        <v>245</v>
      </c>
      <c r="C17" s="23" t="s">
        <v>246</v>
      </c>
      <c r="D17" s="24" t="s">
        <v>247</v>
      </c>
      <c r="E17" s="25" t="s">
        <v>248</v>
      </c>
      <c r="F17" s="3">
        <v>401.69</v>
      </c>
      <c r="G17" s="4"/>
      <c r="H17" s="3">
        <f t="shared" ref="H17" si="2">ROUND(G17*(1+$H$7),2)</f>
        <v>0</v>
      </c>
      <c r="I17" s="5">
        <f t="shared" ref="I17" si="3">ROUND(F17*H17,2)</f>
        <v>0</v>
      </c>
    </row>
    <row r="18" spans="1:9">
      <c r="A18" s="16" t="s">
        <v>25</v>
      </c>
      <c r="B18" s="17"/>
      <c r="C18" s="18"/>
      <c r="D18" s="19" t="s">
        <v>26</v>
      </c>
      <c r="E18" s="20" t="s">
        <v>1</v>
      </c>
      <c r="F18" s="6">
        <v>0</v>
      </c>
      <c r="G18" s="7"/>
      <c r="H18" s="6"/>
      <c r="I18" s="8">
        <f>SUM(I19:I26)</f>
        <v>0</v>
      </c>
    </row>
    <row r="19" spans="1:9" ht="25.5">
      <c r="A19" s="21" t="s">
        <v>27</v>
      </c>
      <c r="B19" s="22" t="s">
        <v>11</v>
      </c>
      <c r="C19" s="23" t="s">
        <v>28</v>
      </c>
      <c r="D19" s="24" t="s">
        <v>29</v>
      </c>
      <c r="E19" s="25" t="s">
        <v>7</v>
      </c>
      <c r="F19" s="3">
        <v>1100.22</v>
      </c>
      <c r="G19" s="4"/>
      <c r="H19" s="3">
        <f t="shared" si="0"/>
        <v>0</v>
      </c>
      <c r="I19" s="5">
        <f t="shared" ref="I19:I87" si="4">ROUND(F19*H19,2)</f>
        <v>0</v>
      </c>
    </row>
    <row r="20" spans="1:9" ht="63.75">
      <c r="A20" s="21" t="s">
        <v>30</v>
      </c>
      <c r="B20" s="22" t="s">
        <v>0</v>
      </c>
      <c r="C20" s="23" t="s">
        <v>31</v>
      </c>
      <c r="D20" s="24" t="s">
        <v>32</v>
      </c>
      <c r="E20" s="25" t="s">
        <v>14</v>
      </c>
      <c r="F20" s="3">
        <v>672.52</v>
      </c>
      <c r="G20" s="4"/>
      <c r="H20" s="3">
        <f t="shared" si="0"/>
        <v>0</v>
      </c>
      <c r="I20" s="5">
        <f t="shared" si="4"/>
        <v>0</v>
      </c>
    </row>
    <row r="21" spans="1:9" ht="63.75">
      <c r="A21" s="21" t="s">
        <v>33</v>
      </c>
      <c r="B21" s="22" t="s">
        <v>0</v>
      </c>
      <c r="C21" s="23" t="s">
        <v>34</v>
      </c>
      <c r="D21" s="24" t="s">
        <v>35</v>
      </c>
      <c r="E21" s="25" t="s">
        <v>14</v>
      </c>
      <c r="F21" s="3">
        <v>502.12</v>
      </c>
      <c r="G21" s="4"/>
      <c r="H21" s="3">
        <f t="shared" si="0"/>
        <v>0</v>
      </c>
      <c r="I21" s="5">
        <f t="shared" si="4"/>
        <v>0</v>
      </c>
    </row>
    <row r="22" spans="1:9" ht="25.5">
      <c r="A22" s="21" t="s">
        <v>36</v>
      </c>
      <c r="B22" s="22" t="s">
        <v>0</v>
      </c>
      <c r="C22" s="23" t="s">
        <v>37</v>
      </c>
      <c r="D22" s="24" t="s">
        <v>38</v>
      </c>
      <c r="E22" s="25" t="s">
        <v>14</v>
      </c>
      <c r="F22" s="3">
        <v>467.46</v>
      </c>
      <c r="G22" s="4"/>
      <c r="H22" s="3">
        <f t="shared" si="0"/>
        <v>0</v>
      </c>
      <c r="I22" s="5">
        <f t="shared" si="4"/>
        <v>0</v>
      </c>
    </row>
    <row r="23" spans="1:9">
      <c r="A23" s="21" t="s">
        <v>39</v>
      </c>
      <c r="B23" s="22" t="s">
        <v>11</v>
      </c>
      <c r="C23" s="23" t="s">
        <v>40</v>
      </c>
      <c r="D23" s="24" t="s">
        <v>41</v>
      </c>
      <c r="E23" s="25" t="s">
        <v>24</v>
      </c>
      <c r="F23" s="3">
        <v>981.5</v>
      </c>
      <c r="G23" s="4"/>
      <c r="H23" s="3">
        <f t="shared" si="0"/>
        <v>0</v>
      </c>
      <c r="I23" s="5">
        <f t="shared" si="4"/>
        <v>0</v>
      </c>
    </row>
    <row r="24" spans="1:9">
      <c r="A24" s="21" t="s">
        <v>42</v>
      </c>
      <c r="B24" s="22" t="s">
        <v>11</v>
      </c>
      <c r="C24" s="23" t="s">
        <v>22</v>
      </c>
      <c r="D24" s="24" t="s">
        <v>23</v>
      </c>
      <c r="E24" s="25" t="s">
        <v>24</v>
      </c>
      <c r="F24" s="3">
        <v>1711.06</v>
      </c>
      <c r="G24" s="4"/>
      <c r="H24" s="3">
        <f t="shared" si="0"/>
        <v>0</v>
      </c>
      <c r="I24" s="5">
        <f t="shared" si="4"/>
        <v>0</v>
      </c>
    </row>
    <row r="25" spans="1:9">
      <c r="A25" s="21" t="s">
        <v>250</v>
      </c>
      <c r="B25" s="22" t="s">
        <v>245</v>
      </c>
      <c r="C25" s="23" t="s">
        <v>246</v>
      </c>
      <c r="D25" s="24" t="s">
        <v>247</v>
      </c>
      <c r="E25" s="25" t="s">
        <v>248</v>
      </c>
      <c r="F25" s="3">
        <v>712.94</v>
      </c>
      <c r="G25" s="4"/>
      <c r="H25" s="3">
        <f t="shared" ref="H25:H26" si="5">ROUND(G25*(1+$H$7),2)</f>
        <v>0</v>
      </c>
      <c r="I25" s="5">
        <f t="shared" ref="I25:I26" si="6">ROUND(F25*H25,2)</f>
        <v>0</v>
      </c>
    </row>
    <row r="26" spans="1:9">
      <c r="A26" s="21" t="s">
        <v>251</v>
      </c>
      <c r="B26" s="22" t="s">
        <v>245</v>
      </c>
      <c r="C26" s="23" t="s">
        <v>249</v>
      </c>
      <c r="D26" s="24" t="s">
        <v>252</v>
      </c>
      <c r="E26" s="25" t="s">
        <v>14</v>
      </c>
      <c r="F26" s="3">
        <v>170.4</v>
      </c>
      <c r="G26" s="4"/>
      <c r="H26" s="3">
        <f t="shared" si="5"/>
        <v>0</v>
      </c>
      <c r="I26" s="5">
        <f t="shared" si="6"/>
        <v>0</v>
      </c>
    </row>
    <row r="27" spans="1:9">
      <c r="A27" s="16" t="s">
        <v>43</v>
      </c>
      <c r="B27" s="17"/>
      <c r="C27" s="18"/>
      <c r="D27" s="19" t="s">
        <v>44</v>
      </c>
      <c r="E27" s="20"/>
      <c r="F27" s="6"/>
      <c r="G27" s="7"/>
      <c r="H27" s="6"/>
      <c r="I27" s="8">
        <f>SUM(I28:I35)</f>
        <v>0</v>
      </c>
    </row>
    <row r="28" spans="1:9" ht="25.5">
      <c r="A28" s="21" t="s">
        <v>45</v>
      </c>
      <c r="B28" s="22" t="s">
        <v>11</v>
      </c>
      <c r="C28" s="23" t="s">
        <v>46</v>
      </c>
      <c r="D28" s="24" t="s">
        <v>47</v>
      </c>
      <c r="E28" s="25" t="s">
        <v>7</v>
      </c>
      <c r="F28" s="3">
        <v>396.75</v>
      </c>
      <c r="G28" s="4"/>
      <c r="H28" s="3">
        <f t="shared" si="0"/>
        <v>0</v>
      </c>
      <c r="I28" s="5">
        <f t="shared" si="4"/>
        <v>0</v>
      </c>
    </row>
    <row r="29" spans="1:9">
      <c r="A29" s="21" t="s">
        <v>48</v>
      </c>
      <c r="B29" s="22" t="s">
        <v>49</v>
      </c>
      <c r="C29" s="23" t="s">
        <v>50</v>
      </c>
      <c r="D29" s="24" t="s">
        <v>51</v>
      </c>
      <c r="E29" s="25" t="s">
        <v>14</v>
      </c>
      <c r="F29" s="3">
        <v>87.29</v>
      </c>
      <c r="G29" s="4"/>
      <c r="H29" s="3">
        <f t="shared" si="0"/>
        <v>0</v>
      </c>
      <c r="I29" s="5">
        <f t="shared" si="4"/>
        <v>0</v>
      </c>
    </row>
    <row r="30" spans="1:9" ht="51">
      <c r="A30" s="21" t="s">
        <v>52</v>
      </c>
      <c r="B30" s="22" t="s">
        <v>0</v>
      </c>
      <c r="C30" s="23" t="s">
        <v>53</v>
      </c>
      <c r="D30" s="24" t="s">
        <v>54</v>
      </c>
      <c r="E30" s="25" t="s">
        <v>55</v>
      </c>
      <c r="F30" s="3">
        <v>45.5</v>
      </c>
      <c r="G30" s="4"/>
      <c r="H30" s="3">
        <f t="shared" si="0"/>
        <v>0</v>
      </c>
      <c r="I30" s="5">
        <f t="shared" si="4"/>
        <v>0</v>
      </c>
    </row>
    <row r="31" spans="1:9" ht="51">
      <c r="A31" s="21" t="s">
        <v>56</v>
      </c>
      <c r="B31" s="22" t="s">
        <v>0</v>
      </c>
      <c r="C31" s="23" t="s">
        <v>57</v>
      </c>
      <c r="D31" s="24" t="s">
        <v>58</v>
      </c>
      <c r="E31" s="25" t="s">
        <v>55</v>
      </c>
      <c r="F31" s="3">
        <v>182.5</v>
      </c>
      <c r="G31" s="4"/>
      <c r="H31" s="3">
        <f t="shared" si="0"/>
        <v>0</v>
      </c>
      <c r="I31" s="5">
        <f t="shared" si="4"/>
        <v>0</v>
      </c>
    </row>
    <row r="32" spans="1:9" ht="51">
      <c r="A32" s="21" t="s">
        <v>59</v>
      </c>
      <c r="B32" s="22" t="s">
        <v>0</v>
      </c>
      <c r="C32" s="23" t="s">
        <v>60</v>
      </c>
      <c r="D32" s="24" t="s">
        <v>61</v>
      </c>
      <c r="E32" s="25" t="s">
        <v>62</v>
      </c>
      <c r="F32" s="3">
        <v>8</v>
      </c>
      <c r="G32" s="4"/>
      <c r="H32" s="3">
        <f t="shared" si="0"/>
        <v>0</v>
      </c>
      <c r="I32" s="5">
        <f t="shared" si="4"/>
        <v>0</v>
      </c>
    </row>
    <row r="33" spans="1:9" ht="38.25">
      <c r="A33" s="21" t="s">
        <v>63</v>
      </c>
      <c r="B33" s="22" t="s">
        <v>0</v>
      </c>
      <c r="C33" s="23" t="s">
        <v>64</v>
      </c>
      <c r="D33" s="24" t="s">
        <v>65</v>
      </c>
      <c r="E33" s="25" t="s">
        <v>62</v>
      </c>
      <c r="F33" s="3">
        <v>21</v>
      </c>
      <c r="G33" s="4"/>
      <c r="H33" s="3">
        <f t="shared" si="0"/>
        <v>0</v>
      </c>
      <c r="I33" s="5">
        <f t="shared" si="4"/>
        <v>0</v>
      </c>
    </row>
    <row r="34" spans="1:9" ht="25.5">
      <c r="A34" s="21" t="s">
        <v>66</v>
      </c>
      <c r="B34" s="22" t="s">
        <v>11</v>
      </c>
      <c r="C34" s="23" t="s">
        <v>67</v>
      </c>
      <c r="D34" s="24" t="s">
        <v>68</v>
      </c>
      <c r="E34" s="25" t="s">
        <v>62</v>
      </c>
      <c r="F34" s="3">
        <v>2</v>
      </c>
      <c r="G34" s="4"/>
      <c r="H34" s="3">
        <f t="shared" si="0"/>
        <v>0</v>
      </c>
      <c r="I34" s="5">
        <f t="shared" si="4"/>
        <v>0</v>
      </c>
    </row>
    <row r="35" spans="1:9" ht="38.25">
      <c r="A35" s="21" t="s">
        <v>69</v>
      </c>
      <c r="B35" s="22" t="s">
        <v>11</v>
      </c>
      <c r="C35" s="23" t="s">
        <v>70</v>
      </c>
      <c r="D35" s="24" t="s">
        <v>71</v>
      </c>
      <c r="E35" s="25" t="s">
        <v>62</v>
      </c>
      <c r="F35" s="3">
        <v>4</v>
      </c>
      <c r="G35" s="4"/>
      <c r="H35" s="3">
        <f t="shared" si="0"/>
        <v>0</v>
      </c>
      <c r="I35" s="5">
        <f t="shared" si="4"/>
        <v>0</v>
      </c>
    </row>
    <row r="36" spans="1:9">
      <c r="A36" s="16" t="s">
        <v>72</v>
      </c>
      <c r="B36" s="17"/>
      <c r="C36" s="18"/>
      <c r="D36" s="19" t="s">
        <v>73</v>
      </c>
      <c r="E36" s="20" t="s">
        <v>1</v>
      </c>
      <c r="F36" s="6">
        <v>0</v>
      </c>
      <c r="G36" s="7"/>
      <c r="H36" s="6">
        <f t="shared" si="0"/>
        <v>0</v>
      </c>
      <c r="I36" s="8">
        <f>SUM(I37:I44)</f>
        <v>0</v>
      </c>
    </row>
    <row r="37" spans="1:9" ht="38.25">
      <c r="A37" s="21" t="s">
        <v>74</v>
      </c>
      <c r="B37" s="22" t="s">
        <v>0</v>
      </c>
      <c r="C37" s="23" t="s">
        <v>75</v>
      </c>
      <c r="D37" s="24" t="s">
        <v>76</v>
      </c>
      <c r="E37" s="25" t="s">
        <v>14</v>
      </c>
      <c r="F37" s="3">
        <v>22.85</v>
      </c>
      <c r="G37" s="4"/>
      <c r="H37" s="3">
        <f t="shared" si="0"/>
        <v>0</v>
      </c>
      <c r="I37" s="5">
        <f t="shared" si="4"/>
        <v>0</v>
      </c>
    </row>
    <row r="38" spans="1:9" ht="25.5">
      <c r="A38" s="21" t="s">
        <v>77</v>
      </c>
      <c r="B38" s="22" t="s">
        <v>11</v>
      </c>
      <c r="C38" s="23" t="s">
        <v>46</v>
      </c>
      <c r="D38" s="24" t="s">
        <v>47</v>
      </c>
      <c r="E38" s="25" t="s">
        <v>7</v>
      </c>
      <c r="F38" s="3">
        <v>72</v>
      </c>
      <c r="G38" s="4"/>
      <c r="H38" s="3">
        <f t="shared" si="0"/>
        <v>0</v>
      </c>
      <c r="I38" s="5">
        <f t="shared" si="4"/>
        <v>0</v>
      </c>
    </row>
    <row r="39" spans="1:9">
      <c r="A39" s="21" t="s">
        <v>78</v>
      </c>
      <c r="B39" s="22" t="s">
        <v>11</v>
      </c>
      <c r="C39" s="23" t="s">
        <v>79</v>
      </c>
      <c r="D39" s="24" t="s">
        <v>80</v>
      </c>
      <c r="E39" s="25" t="s">
        <v>7</v>
      </c>
      <c r="F39" s="3">
        <v>36</v>
      </c>
      <c r="G39" s="4"/>
      <c r="H39" s="3">
        <f t="shared" si="0"/>
        <v>0</v>
      </c>
      <c r="I39" s="5">
        <f t="shared" si="4"/>
        <v>0</v>
      </c>
    </row>
    <row r="40" spans="1:9">
      <c r="A40" s="21" t="s">
        <v>81</v>
      </c>
      <c r="B40" s="22" t="s">
        <v>11</v>
      </c>
      <c r="C40" s="23" t="s">
        <v>82</v>
      </c>
      <c r="D40" s="24" t="s">
        <v>83</v>
      </c>
      <c r="E40" s="25" t="s">
        <v>14</v>
      </c>
      <c r="F40" s="3">
        <v>1.8</v>
      </c>
      <c r="G40" s="4"/>
      <c r="H40" s="3">
        <f t="shared" si="0"/>
        <v>0</v>
      </c>
      <c r="I40" s="5">
        <f t="shared" si="4"/>
        <v>0</v>
      </c>
    </row>
    <row r="41" spans="1:9" ht="38.25">
      <c r="A41" s="21" t="s">
        <v>84</v>
      </c>
      <c r="B41" s="22" t="s">
        <v>85</v>
      </c>
      <c r="C41" s="23" t="s">
        <v>86</v>
      </c>
      <c r="D41" s="24" t="s">
        <v>87</v>
      </c>
      <c r="E41" s="25" t="s">
        <v>88</v>
      </c>
      <c r="F41" s="3">
        <v>88.8</v>
      </c>
      <c r="G41" s="4"/>
      <c r="H41" s="3">
        <f t="shared" si="0"/>
        <v>0</v>
      </c>
      <c r="I41" s="5">
        <f t="shared" si="4"/>
        <v>0</v>
      </c>
    </row>
    <row r="42" spans="1:9">
      <c r="A42" s="21" t="s">
        <v>89</v>
      </c>
      <c r="B42" s="22" t="s">
        <v>49</v>
      </c>
      <c r="C42" s="23" t="s">
        <v>90</v>
      </c>
      <c r="D42" s="24" t="s">
        <v>91</v>
      </c>
      <c r="E42" s="25" t="s">
        <v>14</v>
      </c>
      <c r="F42" s="3">
        <v>8.64</v>
      </c>
      <c r="G42" s="4"/>
      <c r="H42" s="3">
        <f t="shared" si="0"/>
        <v>0</v>
      </c>
      <c r="I42" s="5">
        <f t="shared" si="4"/>
        <v>0</v>
      </c>
    </row>
    <row r="43" spans="1:9" ht="51">
      <c r="A43" s="21" t="s">
        <v>92</v>
      </c>
      <c r="B43" s="22" t="s">
        <v>0</v>
      </c>
      <c r="C43" s="23" t="s">
        <v>93</v>
      </c>
      <c r="D43" s="24" t="s">
        <v>94</v>
      </c>
      <c r="E43" s="25" t="s">
        <v>7</v>
      </c>
      <c r="F43" s="3">
        <v>111.6</v>
      </c>
      <c r="G43" s="4"/>
      <c r="H43" s="3">
        <f t="shared" si="0"/>
        <v>0</v>
      </c>
      <c r="I43" s="5">
        <f t="shared" si="4"/>
        <v>0</v>
      </c>
    </row>
    <row r="44" spans="1:9" ht="25.5">
      <c r="A44" s="21" t="s">
        <v>95</v>
      </c>
      <c r="B44" s="22" t="s">
        <v>49</v>
      </c>
      <c r="C44" s="23" t="s">
        <v>96</v>
      </c>
      <c r="D44" s="24" t="s">
        <v>97</v>
      </c>
      <c r="E44" s="25" t="s">
        <v>62</v>
      </c>
      <c r="F44" s="3">
        <v>1</v>
      </c>
      <c r="G44" s="4"/>
      <c r="H44" s="3">
        <f t="shared" si="0"/>
        <v>0</v>
      </c>
      <c r="I44" s="5">
        <f t="shared" si="4"/>
        <v>0</v>
      </c>
    </row>
    <row r="45" spans="1:9">
      <c r="A45" s="16" t="s">
        <v>98</v>
      </c>
      <c r="B45" s="17"/>
      <c r="C45" s="18"/>
      <c r="D45" s="19" t="s">
        <v>99</v>
      </c>
      <c r="E45" s="20" t="s">
        <v>1</v>
      </c>
      <c r="F45" s="6">
        <v>0</v>
      </c>
      <c r="G45" s="7"/>
      <c r="H45" s="6">
        <f t="shared" si="0"/>
        <v>0</v>
      </c>
      <c r="I45" s="8">
        <f>SUM(I46:I57)</f>
        <v>0</v>
      </c>
    </row>
    <row r="46" spans="1:9">
      <c r="A46" s="21" t="s">
        <v>100</v>
      </c>
      <c r="B46" s="22" t="s">
        <v>0</v>
      </c>
      <c r="C46" s="23" t="s">
        <v>101</v>
      </c>
      <c r="D46" s="24" t="s">
        <v>102</v>
      </c>
      <c r="E46" s="25" t="s">
        <v>14</v>
      </c>
      <c r="F46" s="3">
        <v>6.87</v>
      </c>
      <c r="G46" s="4"/>
      <c r="H46" s="3">
        <f t="shared" si="0"/>
        <v>0</v>
      </c>
      <c r="I46" s="5">
        <f t="shared" si="4"/>
        <v>0</v>
      </c>
    </row>
    <row r="47" spans="1:9" ht="38.25">
      <c r="A47" s="21" t="s">
        <v>103</v>
      </c>
      <c r="B47" s="22" t="s">
        <v>85</v>
      </c>
      <c r="C47" s="23" t="s">
        <v>86</v>
      </c>
      <c r="D47" s="24" t="s">
        <v>87</v>
      </c>
      <c r="E47" s="25" t="s">
        <v>88</v>
      </c>
      <c r="F47" s="3">
        <v>232.36</v>
      </c>
      <c r="G47" s="4"/>
      <c r="H47" s="3">
        <f t="shared" si="0"/>
        <v>0</v>
      </c>
      <c r="I47" s="5">
        <f t="shared" si="4"/>
        <v>0</v>
      </c>
    </row>
    <row r="48" spans="1:9">
      <c r="A48" s="21" t="s">
        <v>104</v>
      </c>
      <c r="B48" s="22" t="s">
        <v>49</v>
      </c>
      <c r="C48" s="23" t="s">
        <v>105</v>
      </c>
      <c r="D48" s="24" t="s">
        <v>106</v>
      </c>
      <c r="E48" s="25" t="s">
        <v>14</v>
      </c>
      <c r="F48" s="3">
        <v>22</v>
      </c>
      <c r="G48" s="4"/>
      <c r="H48" s="3">
        <f t="shared" si="0"/>
        <v>0</v>
      </c>
      <c r="I48" s="5">
        <f t="shared" si="4"/>
        <v>0</v>
      </c>
    </row>
    <row r="49" spans="1:9">
      <c r="A49" s="21" t="s">
        <v>107</v>
      </c>
      <c r="B49" s="22" t="s">
        <v>11</v>
      </c>
      <c r="C49" s="23" t="s">
        <v>79</v>
      </c>
      <c r="D49" s="24" t="s">
        <v>80</v>
      </c>
      <c r="E49" s="25" t="s">
        <v>7</v>
      </c>
      <c r="F49" s="3">
        <v>62.88</v>
      </c>
      <c r="G49" s="4"/>
      <c r="H49" s="3">
        <f t="shared" si="0"/>
        <v>0</v>
      </c>
      <c r="I49" s="5">
        <f t="shared" si="4"/>
        <v>0</v>
      </c>
    </row>
    <row r="50" spans="1:9">
      <c r="A50" s="21" t="s">
        <v>108</v>
      </c>
      <c r="B50" s="22" t="s">
        <v>11</v>
      </c>
      <c r="C50" s="23" t="s">
        <v>109</v>
      </c>
      <c r="D50" s="24" t="s">
        <v>110</v>
      </c>
      <c r="E50" s="25" t="s">
        <v>14</v>
      </c>
      <c r="F50" s="3">
        <v>13.75</v>
      </c>
      <c r="G50" s="4"/>
      <c r="H50" s="3">
        <f t="shared" si="0"/>
        <v>0</v>
      </c>
      <c r="I50" s="5">
        <f t="shared" si="4"/>
        <v>0</v>
      </c>
    </row>
    <row r="51" spans="1:9" ht="25.5">
      <c r="A51" s="21" t="s">
        <v>111</v>
      </c>
      <c r="B51" s="22" t="s">
        <v>0</v>
      </c>
      <c r="C51" s="23" t="s">
        <v>112</v>
      </c>
      <c r="D51" s="24" t="s">
        <v>113</v>
      </c>
      <c r="E51" s="25" t="s">
        <v>14</v>
      </c>
      <c r="F51" s="3">
        <v>0.11</v>
      </c>
      <c r="G51" s="4"/>
      <c r="H51" s="3">
        <f t="shared" si="0"/>
        <v>0</v>
      </c>
      <c r="I51" s="5">
        <f t="shared" si="4"/>
        <v>0</v>
      </c>
    </row>
    <row r="52" spans="1:9" ht="25.5">
      <c r="A52" s="21" t="s">
        <v>114</v>
      </c>
      <c r="B52" s="22" t="s">
        <v>0</v>
      </c>
      <c r="C52" s="23" t="s">
        <v>115</v>
      </c>
      <c r="D52" s="24" t="s">
        <v>116</v>
      </c>
      <c r="E52" s="25" t="s">
        <v>14</v>
      </c>
      <c r="F52" s="3">
        <v>0.53</v>
      </c>
      <c r="G52" s="4"/>
      <c r="H52" s="3">
        <f t="shared" si="0"/>
        <v>0</v>
      </c>
      <c r="I52" s="5">
        <f t="shared" si="4"/>
        <v>0</v>
      </c>
    </row>
    <row r="53" spans="1:9" ht="51">
      <c r="A53" s="21" t="s">
        <v>117</v>
      </c>
      <c r="B53" s="22" t="s">
        <v>0</v>
      </c>
      <c r="C53" s="23" t="s">
        <v>118</v>
      </c>
      <c r="D53" s="24" t="s">
        <v>119</v>
      </c>
      <c r="E53" s="25" t="s">
        <v>7</v>
      </c>
      <c r="F53" s="3">
        <v>0.52</v>
      </c>
      <c r="G53" s="4"/>
      <c r="H53" s="3">
        <f t="shared" si="0"/>
        <v>0</v>
      </c>
      <c r="I53" s="5">
        <f t="shared" si="4"/>
        <v>0</v>
      </c>
    </row>
    <row r="54" spans="1:9">
      <c r="A54" s="21" t="s">
        <v>120</v>
      </c>
      <c r="B54" s="22" t="s">
        <v>11</v>
      </c>
      <c r="C54" s="23" t="s">
        <v>79</v>
      </c>
      <c r="D54" s="24" t="s">
        <v>80</v>
      </c>
      <c r="E54" s="25" t="s">
        <v>7</v>
      </c>
      <c r="F54" s="3">
        <v>4.67</v>
      </c>
      <c r="G54" s="4"/>
      <c r="H54" s="3">
        <f t="shared" si="0"/>
        <v>0</v>
      </c>
      <c r="I54" s="5">
        <f t="shared" si="4"/>
        <v>0</v>
      </c>
    </row>
    <row r="55" spans="1:9" ht="38.25">
      <c r="A55" s="21" t="s">
        <v>121</v>
      </c>
      <c r="B55" s="22" t="s">
        <v>0</v>
      </c>
      <c r="C55" s="23" t="s">
        <v>122</v>
      </c>
      <c r="D55" s="24" t="s">
        <v>123</v>
      </c>
      <c r="E55" s="25" t="s">
        <v>14</v>
      </c>
      <c r="F55" s="3">
        <v>0.44</v>
      </c>
      <c r="G55" s="4"/>
      <c r="H55" s="3">
        <f t="shared" si="0"/>
        <v>0</v>
      </c>
      <c r="I55" s="5">
        <f t="shared" si="4"/>
        <v>0</v>
      </c>
    </row>
    <row r="56" spans="1:9" ht="51">
      <c r="A56" s="21" t="s">
        <v>124</v>
      </c>
      <c r="B56" s="22" t="s">
        <v>0</v>
      </c>
      <c r="C56" s="23" t="s">
        <v>125</v>
      </c>
      <c r="D56" s="24" t="s">
        <v>126</v>
      </c>
      <c r="E56" s="25" t="s">
        <v>7</v>
      </c>
      <c r="F56" s="3">
        <v>2.52</v>
      </c>
      <c r="G56" s="4"/>
      <c r="H56" s="3">
        <f t="shared" si="0"/>
        <v>0</v>
      </c>
      <c r="I56" s="5">
        <f t="shared" si="4"/>
        <v>0</v>
      </c>
    </row>
    <row r="57" spans="1:9" ht="38.25">
      <c r="A57" s="21" t="s">
        <v>127</v>
      </c>
      <c r="B57" s="22" t="s">
        <v>0</v>
      </c>
      <c r="C57" s="23" t="s">
        <v>128</v>
      </c>
      <c r="D57" s="24" t="s">
        <v>129</v>
      </c>
      <c r="E57" s="25" t="s">
        <v>14</v>
      </c>
      <c r="F57" s="3">
        <v>2.52</v>
      </c>
      <c r="G57" s="4"/>
      <c r="H57" s="3">
        <f t="shared" si="0"/>
        <v>0</v>
      </c>
      <c r="I57" s="5">
        <f t="shared" si="4"/>
        <v>0</v>
      </c>
    </row>
    <row r="58" spans="1:9">
      <c r="A58" s="16" t="s">
        <v>130</v>
      </c>
      <c r="B58" s="17"/>
      <c r="C58" s="18"/>
      <c r="D58" s="19" t="s">
        <v>131</v>
      </c>
      <c r="E58" s="20" t="s">
        <v>1</v>
      </c>
      <c r="F58" s="6">
        <v>0</v>
      </c>
      <c r="G58" s="7"/>
      <c r="H58" s="6">
        <f t="shared" si="0"/>
        <v>0</v>
      </c>
      <c r="I58" s="8">
        <f>SUM(I59:I72)</f>
        <v>0</v>
      </c>
    </row>
    <row r="59" spans="1:9" ht="38.25">
      <c r="A59" s="21" t="s">
        <v>132</v>
      </c>
      <c r="B59" s="22" t="s">
        <v>0</v>
      </c>
      <c r="C59" s="23" t="s">
        <v>133</v>
      </c>
      <c r="D59" s="24" t="s">
        <v>134</v>
      </c>
      <c r="E59" s="25" t="s">
        <v>14</v>
      </c>
      <c r="F59" s="3">
        <v>242.05</v>
      </c>
      <c r="G59" s="4"/>
      <c r="H59" s="3">
        <f t="shared" si="0"/>
        <v>0</v>
      </c>
      <c r="I59" s="5">
        <f t="shared" si="4"/>
        <v>0</v>
      </c>
    </row>
    <row r="60" spans="1:9" ht="38.25">
      <c r="A60" s="21" t="s">
        <v>135</v>
      </c>
      <c r="B60" s="22" t="s">
        <v>0</v>
      </c>
      <c r="C60" s="23" t="s">
        <v>136</v>
      </c>
      <c r="D60" s="24" t="s">
        <v>137</v>
      </c>
      <c r="E60" s="25" t="s">
        <v>14</v>
      </c>
      <c r="F60" s="3">
        <v>242.05</v>
      </c>
      <c r="G60" s="4"/>
      <c r="H60" s="3">
        <f t="shared" si="0"/>
        <v>0</v>
      </c>
      <c r="I60" s="5">
        <f t="shared" si="4"/>
        <v>0</v>
      </c>
    </row>
    <row r="61" spans="1:9">
      <c r="A61" s="21" t="s">
        <v>138</v>
      </c>
      <c r="B61" s="22" t="s">
        <v>0</v>
      </c>
      <c r="C61" s="23" t="s">
        <v>139</v>
      </c>
      <c r="D61" s="24" t="s">
        <v>140</v>
      </c>
      <c r="E61" s="25" t="s">
        <v>24</v>
      </c>
      <c r="F61" s="3">
        <v>605.13</v>
      </c>
      <c r="G61" s="4"/>
      <c r="H61" s="3">
        <f t="shared" si="0"/>
        <v>0</v>
      </c>
      <c r="I61" s="5">
        <f t="shared" si="4"/>
        <v>0</v>
      </c>
    </row>
    <row r="62" spans="1:9" ht="38.25">
      <c r="A62" s="21" t="s">
        <v>141</v>
      </c>
      <c r="B62" s="22" t="s">
        <v>0</v>
      </c>
      <c r="C62" s="23" t="s">
        <v>142</v>
      </c>
      <c r="D62" s="24" t="s">
        <v>143</v>
      </c>
      <c r="E62" s="25" t="s">
        <v>14</v>
      </c>
      <c r="F62" s="3">
        <v>167.89</v>
      </c>
      <c r="G62" s="4"/>
      <c r="H62" s="3">
        <f t="shared" si="0"/>
        <v>0</v>
      </c>
      <c r="I62" s="5">
        <f t="shared" si="4"/>
        <v>0</v>
      </c>
    </row>
    <row r="63" spans="1:9" ht="38.25">
      <c r="A63" s="21" t="s">
        <v>144</v>
      </c>
      <c r="B63" s="22" t="s">
        <v>0</v>
      </c>
      <c r="C63" s="23" t="s">
        <v>136</v>
      </c>
      <c r="D63" s="24" t="s">
        <v>137</v>
      </c>
      <c r="E63" s="25" t="s">
        <v>14</v>
      </c>
      <c r="F63" s="3">
        <v>167.89</v>
      </c>
      <c r="G63" s="4"/>
      <c r="H63" s="3">
        <f t="shared" si="0"/>
        <v>0</v>
      </c>
      <c r="I63" s="5">
        <f t="shared" si="4"/>
        <v>0</v>
      </c>
    </row>
    <row r="64" spans="1:9">
      <c r="A64" s="21" t="s">
        <v>145</v>
      </c>
      <c r="B64" s="22" t="s">
        <v>0</v>
      </c>
      <c r="C64" s="23" t="s">
        <v>139</v>
      </c>
      <c r="D64" s="24" t="s">
        <v>140</v>
      </c>
      <c r="E64" s="25" t="s">
        <v>24</v>
      </c>
      <c r="F64" s="3">
        <v>545.64</v>
      </c>
      <c r="G64" s="4"/>
      <c r="H64" s="3">
        <f t="shared" si="0"/>
        <v>0</v>
      </c>
      <c r="I64" s="5">
        <f t="shared" si="4"/>
        <v>0</v>
      </c>
    </row>
    <row r="65" spans="1:9">
      <c r="A65" s="21" t="s">
        <v>146</v>
      </c>
      <c r="B65" s="22" t="s">
        <v>11</v>
      </c>
      <c r="C65" s="23" t="s">
        <v>147</v>
      </c>
      <c r="D65" s="24" t="s">
        <v>148</v>
      </c>
      <c r="E65" s="25" t="s">
        <v>14</v>
      </c>
      <c r="F65" s="3">
        <v>91.1</v>
      </c>
      <c r="G65" s="4"/>
      <c r="H65" s="3">
        <f t="shared" si="0"/>
        <v>0</v>
      </c>
      <c r="I65" s="5">
        <f t="shared" si="4"/>
        <v>0</v>
      </c>
    </row>
    <row r="66" spans="1:9">
      <c r="A66" s="21" t="s">
        <v>149</v>
      </c>
      <c r="B66" s="22" t="s">
        <v>11</v>
      </c>
      <c r="C66" s="23" t="s">
        <v>150</v>
      </c>
      <c r="D66" s="24" t="s">
        <v>151</v>
      </c>
      <c r="E66" s="25" t="s">
        <v>14</v>
      </c>
      <c r="F66" s="3">
        <v>55.01</v>
      </c>
      <c r="G66" s="4"/>
      <c r="H66" s="3">
        <f t="shared" si="0"/>
        <v>0</v>
      </c>
      <c r="I66" s="5">
        <f t="shared" si="4"/>
        <v>0</v>
      </c>
    </row>
    <row r="67" spans="1:9" ht="25.5">
      <c r="A67" s="21" t="s">
        <v>152</v>
      </c>
      <c r="B67" s="22" t="s">
        <v>0</v>
      </c>
      <c r="C67" s="23" t="s">
        <v>153</v>
      </c>
      <c r="D67" s="24" t="s">
        <v>154</v>
      </c>
      <c r="E67" s="25" t="s">
        <v>24</v>
      </c>
      <c r="F67" s="3">
        <v>365.27</v>
      </c>
      <c r="G67" s="4"/>
      <c r="H67" s="3">
        <f t="shared" si="0"/>
        <v>0</v>
      </c>
      <c r="I67" s="5">
        <f t="shared" si="4"/>
        <v>0</v>
      </c>
    </row>
    <row r="68" spans="1:9" ht="25.5">
      <c r="A68" s="21" t="s">
        <v>155</v>
      </c>
      <c r="B68" s="22" t="s">
        <v>0</v>
      </c>
      <c r="C68" s="23" t="s">
        <v>156</v>
      </c>
      <c r="D68" s="24" t="s">
        <v>157</v>
      </c>
      <c r="E68" s="25" t="s">
        <v>7</v>
      </c>
      <c r="F68" s="3">
        <v>1821.92</v>
      </c>
      <c r="G68" s="4"/>
      <c r="H68" s="3">
        <f t="shared" si="0"/>
        <v>0</v>
      </c>
      <c r="I68" s="5">
        <f t="shared" si="4"/>
        <v>0</v>
      </c>
    </row>
    <row r="69" spans="1:9" ht="25.5">
      <c r="A69" s="21" t="s">
        <v>158</v>
      </c>
      <c r="B69" s="22" t="s">
        <v>0</v>
      </c>
      <c r="C69" s="23" t="s">
        <v>159</v>
      </c>
      <c r="D69" s="24" t="s">
        <v>160</v>
      </c>
      <c r="E69" s="25" t="s">
        <v>7</v>
      </c>
      <c r="F69" s="3">
        <v>1100.22</v>
      </c>
      <c r="G69" s="4"/>
      <c r="H69" s="3">
        <f t="shared" si="0"/>
        <v>0</v>
      </c>
      <c r="I69" s="5">
        <f t="shared" si="4"/>
        <v>0</v>
      </c>
    </row>
    <row r="70" spans="1:9" ht="25.5">
      <c r="A70" s="21" t="s">
        <v>161</v>
      </c>
      <c r="B70" s="22" t="s">
        <v>11</v>
      </c>
      <c r="C70" s="23" t="s">
        <v>162</v>
      </c>
      <c r="D70" s="24" t="s">
        <v>163</v>
      </c>
      <c r="E70" s="25" t="s">
        <v>55</v>
      </c>
      <c r="F70" s="3">
        <v>524</v>
      </c>
      <c r="G70" s="4"/>
      <c r="H70" s="3">
        <f t="shared" si="0"/>
        <v>0</v>
      </c>
      <c r="I70" s="5">
        <f t="shared" si="4"/>
        <v>0</v>
      </c>
    </row>
    <row r="71" spans="1:9" ht="25.5">
      <c r="A71" s="21" t="s">
        <v>164</v>
      </c>
      <c r="B71" s="22" t="s">
        <v>11</v>
      </c>
      <c r="C71" s="23" t="s">
        <v>165</v>
      </c>
      <c r="D71" s="24" t="s">
        <v>166</v>
      </c>
      <c r="E71" s="25" t="s">
        <v>14</v>
      </c>
      <c r="F71" s="3">
        <v>30.65</v>
      </c>
      <c r="G71" s="4"/>
      <c r="H71" s="3">
        <f t="shared" si="0"/>
        <v>0</v>
      </c>
      <c r="I71" s="5">
        <f t="shared" si="4"/>
        <v>0</v>
      </c>
    </row>
    <row r="72" spans="1:9" ht="38.25">
      <c r="A72" s="21" t="s">
        <v>167</v>
      </c>
      <c r="B72" s="22" t="s">
        <v>0</v>
      </c>
      <c r="C72" s="23" t="s">
        <v>168</v>
      </c>
      <c r="D72" s="24" t="s">
        <v>169</v>
      </c>
      <c r="E72" s="25" t="s">
        <v>14</v>
      </c>
      <c r="F72" s="3">
        <v>48.01</v>
      </c>
      <c r="G72" s="4"/>
      <c r="H72" s="3">
        <f t="shared" si="0"/>
        <v>0</v>
      </c>
      <c r="I72" s="5">
        <f t="shared" si="4"/>
        <v>0</v>
      </c>
    </row>
    <row r="73" spans="1:9">
      <c r="A73" s="16" t="s">
        <v>170</v>
      </c>
      <c r="B73" s="17"/>
      <c r="C73" s="18"/>
      <c r="D73" s="19" t="s">
        <v>171</v>
      </c>
      <c r="E73" s="20" t="s">
        <v>1</v>
      </c>
      <c r="F73" s="6">
        <v>0</v>
      </c>
      <c r="G73" s="7"/>
      <c r="H73" s="6">
        <f t="shared" si="0"/>
        <v>0</v>
      </c>
      <c r="I73" s="8">
        <f>SUM(I74:I93)</f>
        <v>0</v>
      </c>
    </row>
    <row r="74" spans="1:9" ht="25.5">
      <c r="A74" s="21" t="s">
        <v>172</v>
      </c>
      <c r="B74" s="22" t="s">
        <v>11</v>
      </c>
      <c r="C74" s="23" t="s">
        <v>173</v>
      </c>
      <c r="D74" s="24" t="s">
        <v>174</v>
      </c>
      <c r="E74" s="25" t="s">
        <v>62</v>
      </c>
      <c r="F74" s="3">
        <v>2</v>
      </c>
      <c r="G74" s="4"/>
      <c r="H74" s="3">
        <f t="shared" si="0"/>
        <v>0</v>
      </c>
      <c r="I74" s="5">
        <f t="shared" si="4"/>
        <v>0</v>
      </c>
    </row>
    <row r="75" spans="1:9" ht="38.25">
      <c r="A75" s="21" t="s">
        <v>175</v>
      </c>
      <c r="B75" s="22" t="s">
        <v>11</v>
      </c>
      <c r="C75" s="23" t="s">
        <v>176</v>
      </c>
      <c r="D75" s="24" t="s">
        <v>177</v>
      </c>
      <c r="E75" s="25" t="s">
        <v>62</v>
      </c>
      <c r="F75" s="3">
        <v>2</v>
      </c>
      <c r="G75" s="4"/>
      <c r="H75" s="3">
        <f t="shared" si="0"/>
        <v>0</v>
      </c>
      <c r="I75" s="5">
        <f t="shared" si="4"/>
        <v>0</v>
      </c>
    </row>
    <row r="76" spans="1:9" ht="38.25">
      <c r="A76" s="21" t="s">
        <v>178</v>
      </c>
      <c r="B76" s="22" t="s">
        <v>0</v>
      </c>
      <c r="C76" s="23" t="s">
        <v>179</v>
      </c>
      <c r="D76" s="24" t="s">
        <v>180</v>
      </c>
      <c r="E76" s="25" t="s">
        <v>7</v>
      </c>
      <c r="F76" s="3">
        <v>133.63</v>
      </c>
      <c r="G76" s="4"/>
      <c r="H76" s="3">
        <f t="shared" si="0"/>
        <v>0</v>
      </c>
      <c r="I76" s="5">
        <f t="shared" si="4"/>
        <v>0</v>
      </c>
    </row>
    <row r="77" spans="1:9" ht="63.75">
      <c r="A77" s="56" t="s">
        <v>181</v>
      </c>
      <c r="B77" s="22" t="s">
        <v>0</v>
      </c>
      <c r="C77" s="23" t="s">
        <v>75</v>
      </c>
      <c r="D77" s="24" t="s">
        <v>273</v>
      </c>
      <c r="E77" s="25" t="s">
        <v>14</v>
      </c>
      <c r="F77" s="3">
        <v>72.16</v>
      </c>
      <c r="G77" s="4"/>
      <c r="H77" s="3">
        <f t="shared" ref="H77" si="7">ROUND(G77*(1+$H$7),2)</f>
        <v>0</v>
      </c>
      <c r="I77" s="5">
        <f>ROUND(F77*H77,2)</f>
        <v>0</v>
      </c>
    </row>
    <row r="78" spans="1:9" ht="25.5">
      <c r="A78" s="56" t="s">
        <v>257</v>
      </c>
      <c r="B78" s="22" t="s">
        <v>49</v>
      </c>
      <c r="C78" s="23" t="s">
        <v>182</v>
      </c>
      <c r="D78" s="24" t="s">
        <v>183</v>
      </c>
      <c r="E78" s="25" t="s">
        <v>14</v>
      </c>
      <c r="F78" s="3">
        <v>72.16</v>
      </c>
      <c r="G78" s="4"/>
      <c r="H78" s="3">
        <f t="shared" si="0"/>
        <v>0</v>
      </c>
      <c r="I78" s="5">
        <f>ROUND(F78*H78,2)</f>
        <v>0</v>
      </c>
    </row>
    <row r="79" spans="1:9">
      <c r="A79" s="56" t="s">
        <v>258</v>
      </c>
      <c r="B79" s="22" t="s">
        <v>49</v>
      </c>
      <c r="C79" s="23" t="s">
        <v>184</v>
      </c>
      <c r="D79" s="24" t="s">
        <v>185</v>
      </c>
      <c r="E79" s="25" t="s">
        <v>14</v>
      </c>
      <c r="F79" s="3">
        <v>72.16</v>
      </c>
      <c r="G79" s="4"/>
      <c r="H79" s="3">
        <f t="shared" si="0"/>
        <v>0</v>
      </c>
      <c r="I79" s="5">
        <f t="shared" si="4"/>
        <v>0</v>
      </c>
    </row>
    <row r="80" spans="1:9" ht="38.25">
      <c r="A80" s="56" t="s">
        <v>259</v>
      </c>
      <c r="B80" s="22" t="s">
        <v>85</v>
      </c>
      <c r="C80" s="23" t="s">
        <v>186</v>
      </c>
      <c r="D80" s="24" t="s">
        <v>187</v>
      </c>
      <c r="E80" s="25" t="s">
        <v>14</v>
      </c>
      <c r="F80" s="3">
        <v>86.06</v>
      </c>
      <c r="G80" s="4"/>
      <c r="H80" s="3">
        <f t="shared" si="0"/>
        <v>0</v>
      </c>
      <c r="I80" s="5">
        <f t="shared" si="4"/>
        <v>0</v>
      </c>
    </row>
    <row r="81" spans="1:9">
      <c r="A81" s="56" t="s">
        <v>260</v>
      </c>
      <c r="B81" s="22" t="s">
        <v>49</v>
      </c>
      <c r="C81" s="23" t="s">
        <v>188</v>
      </c>
      <c r="D81" s="24" t="s">
        <v>189</v>
      </c>
      <c r="E81" s="25" t="s">
        <v>14</v>
      </c>
      <c r="F81" s="3">
        <v>86.06</v>
      </c>
      <c r="G81" s="4"/>
      <c r="H81" s="3">
        <f t="shared" ref="H81:H99" si="8">ROUND(G81*(1+$H$7),2)</f>
        <v>0</v>
      </c>
      <c r="I81" s="5">
        <f t="shared" si="4"/>
        <v>0</v>
      </c>
    </row>
    <row r="82" spans="1:9" ht="25.5">
      <c r="A82" s="56" t="s">
        <v>261</v>
      </c>
      <c r="B82" s="22" t="s">
        <v>0</v>
      </c>
      <c r="C82" s="23" t="s">
        <v>216</v>
      </c>
      <c r="D82" s="24" t="s">
        <v>217</v>
      </c>
      <c r="E82" s="25" t="s">
        <v>88</v>
      </c>
      <c r="F82" s="3">
        <v>798</v>
      </c>
      <c r="G82" s="4"/>
      <c r="H82" s="3"/>
      <c r="I82" s="5"/>
    </row>
    <row r="83" spans="1:9">
      <c r="A83" s="56" t="s">
        <v>262</v>
      </c>
      <c r="B83" s="22" t="s">
        <v>85</v>
      </c>
      <c r="C83" s="23" t="s">
        <v>190</v>
      </c>
      <c r="D83" s="24" t="s">
        <v>191</v>
      </c>
      <c r="E83" s="25" t="s">
        <v>88</v>
      </c>
      <c r="F83" s="3">
        <v>798</v>
      </c>
      <c r="G83" s="4"/>
      <c r="H83" s="3">
        <f t="shared" si="8"/>
        <v>0</v>
      </c>
      <c r="I83" s="5">
        <f t="shared" si="4"/>
        <v>0</v>
      </c>
    </row>
    <row r="84" spans="1:9" ht="25.5">
      <c r="A84" s="56" t="s">
        <v>263</v>
      </c>
      <c r="B84" s="22" t="s">
        <v>0</v>
      </c>
      <c r="C84" s="23" t="s">
        <v>253</v>
      </c>
      <c r="D84" s="24" t="s">
        <v>254</v>
      </c>
      <c r="E84" s="25" t="s">
        <v>88</v>
      </c>
      <c r="F84" s="3">
        <v>962</v>
      </c>
      <c r="G84" s="4"/>
      <c r="H84" s="3"/>
      <c r="I84" s="5"/>
    </row>
    <row r="85" spans="1:9">
      <c r="A85" s="56" t="s">
        <v>264</v>
      </c>
      <c r="B85" s="22" t="s">
        <v>85</v>
      </c>
      <c r="C85" s="23" t="s">
        <v>192</v>
      </c>
      <c r="D85" s="24" t="s">
        <v>193</v>
      </c>
      <c r="E85" s="25" t="s">
        <v>88</v>
      </c>
      <c r="F85" s="3">
        <v>962</v>
      </c>
      <c r="G85" s="4"/>
      <c r="H85" s="3">
        <f t="shared" si="8"/>
        <v>0</v>
      </c>
      <c r="I85" s="5">
        <f t="shared" si="4"/>
        <v>0</v>
      </c>
    </row>
    <row r="86" spans="1:9" ht="25.5">
      <c r="A86" s="56" t="s">
        <v>265</v>
      </c>
      <c r="B86" s="22" t="s">
        <v>0</v>
      </c>
      <c r="C86" s="23" t="s">
        <v>255</v>
      </c>
      <c r="D86" s="24" t="s">
        <v>256</v>
      </c>
      <c r="E86" s="25" t="s">
        <v>88</v>
      </c>
      <c r="F86" s="3">
        <v>8750</v>
      </c>
      <c r="G86" s="4"/>
      <c r="H86" s="3"/>
      <c r="I86" s="5"/>
    </row>
    <row r="87" spans="1:9">
      <c r="A87" s="56" t="s">
        <v>266</v>
      </c>
      <c r="B87" s="22" t="s">
        <v>85</v>
      </c>
      <c r="C87" s="23" t="s">
        <v>194</v>
      </c>
      <c r="D87" s="24" t="s">
        <v>195</v>
      </c>
      <c r="E87" s="25" t="s">
        <v>88</v>
      </c>
      <c r="F87" s="3">
        <v>8750</v>
      </c>
      <c r="G87" s="4"/>
      <c r="H87" s="3">
        <f t="shared" si="8"/>
        <v>0</v>
      </c>
      <c r="I87" s="5">
        <f t="shared" si="4"/>
        <v>0</v>
      </c>
    </row>
    <row r="88" spans="1:9">
      <c r="A88" s="56" t="s">
        <v>267</v>
      </c>
      <c r="B88" s="22" t="s">
        <v>11</v>
      </c>
      <c r="C88" s="23" t="s">
        <v>196</v>
      </c>
      <c r="D88" s="24" t="s">
        <v>197</v>
      </c>
      <c r="E88" s="25" t="s">
        <v>7</v>
      </c>
      <c r="F88" s="3">
        <v>160.35</v>
      </c>
      <c r="G88" s="4"/>
      <c r="H88" s="3">
        <f t="shared" si="8"/>
        <v>0</v>
      </c>
      <c r="I88" s="5">
        <f t="shared" ref="I88:I99" si="9">ROUND(F88*H88,2)</f>
        <v>0</v>
      </c>
    </row>
    <row r="89" spans="1:9">
      <c r="A89" s="56" t="s">
        <v>268</v>
      </c>
      <c r="B89" s="22" t="s">
        <v>49</v>
      </c>
      <c r="C89" s="23" t="s">
        <v>198</v>
      </c>
      <c r="D89" s="24" t="s">
        <v>199</v>
      </c>
      <c r="E89" s="25" t="s">
        <v>55</v>
      </c>
      <c r="F89" s="3">
        <v>432</v>
      </c>
      <c r="G89" s="4"/>
      <c r="H89" s="3">
        <f t="shared" si="8"/>
        <v>0</v>
      </c>
      <c r="I89" s="5">
        <f t="shared" si="9"/>
        <v>0</v>
      </c>
    </row>
    <row r="90" spans="1:9" ht="25.5">
      <c r="A90" s="56" t="s">
        <v>269</v>
      </c>
      <c r="B90" s="22" t="s">
        <v>0</v>
      </c>
      <c r="C90" s="23" t="s">
        <v>200</v>
      </c>
      <c r="D90" s="24" t="s">
        <v>201</v>
      </c>
      <c r="E90" s="25" t="s">
        <v>55</v>
      </c>
      <c r="F90" s="3">
        <v>20</v>
      </c>
      <c r="G90" s="4"/>
      <c r="H90" s="3">
        <f t="shared" si="8"/>
        <v>0</v>
      </c>
      <c r="I90" s="5">
        <f t="shared" si="9"/>
        <v>0</v>
      </c>
    </row>
    <row r="91" spans="1:9">
      <c r="A91" s="56" t="s">
        <v>270</v>
      </c>
      <c r="B91" s="22" t="s">
        <v>0</v>
      </c>
      <c r="C91" s="23" t="s">
        <v>202</v>
      </c>
      <c r="D91" s="24" t="s">
        <v>203</v>
      </c>
      <c r="E91" s="25" t="s">
        <v>7</v>
      </c>
      <c r="F91" s="3">
        <v>133.63</v>
      </c>
      <c r="G91" s="4"/>
      <c r="H91" s="3">
        <f t="shared" si="8"/>
        <v>0</v>
      </c>
      <c r="I91" s="5">
        <f t="shared" si="9"/>
        <v>0</v>
      </c>
    </row>
    <row r="92" spans="1:9">
      <c r="A92" s="56" t="s">
        <v>271</v>
      </c>
      <c r="B92" s="22" t="s">
        <v>0</v>
      </c>
      <c r="C92" s="23" t="s">
        <v>204</v>
      </c>
      <c r="D92" s="24" t="s">
        <v>205</v>
      </c>
      <c r="E92" s="25" t="s">
        <v>14</v>
      </c>
      <c r="F92" s="3">
        <v>40.090000000000003</v>
      </c>
      <c r="G92" s="4"/>
      <c r="H92" s="3">
        <f t="shared" si="8"/>
        <v>0</v>
      </c>
      <c r="I92" s="5">
        <f t="shared" si="9"/>
        <v>0</v>
      </c>
    </row>
    <row r="93" spans="1:9">
      <c r="A93" s="56" t="s">
        <v>272</v>
      </c>
      <c r="B93" s="22" t="s">
        <v>0</v>
      </c>
      <c r="C93" s="23" t="s">
        <v>206</v>
      </c>
      <c r="D93" s="24" t="s">
        <v>207</v>
      </c>
      <c r="E93" s="25" t="s">
        <v>55</v>
      </c>
      <c r="F93" s="3">
        <v>53.45</v>
      </c>
      <c r="G93" s="4"/>
      <c r="H93" s="3">
        <f t="shared" si="8"/>
        <v>0</v>
      </c>
      <c r="I93" s="5">
        <f t="shared" si="9"/>
        <v>0</v>
      </c>
    </row>
    <row r="94" spans="1:9">
      <c r="A94" s="16" t="s">
        <v>208</v>
      </c>
      <c r="B94" s="17"/>
      <c r="C94" s="18"/>
      <c r="D94" s="19" t="s">
        <v>209</v>
      </c>
      <c r="E94" s="20" t="s">
        <v>1</v>
      </c>
      <c r="F94" s="6">
        <v>0</v>
      </c>
      <c r="G94" s="7"/>
      <c r="H94" s="6">
        <f t="shared" si="8"/>
        <v>0</v>
      </c>
      <c r="I94" s="8">
        <f>SUM(I95:I99)</f>
        <v>0</v>
      </c>
    </row>
    <row r="95" spans="1:9" ht="51">
      <c r="A95" s="21" t="s">
        <v>210</v>
      </c>
      <c r="B95" s="22" t="s">
        <v>0</v>
      </c>
      <c r="C95" s="23" t="s">
        <v>211</v>
      </c>
      <c r="D95" s="24" t="s">
        <v>212</v>
      </c>
      <c r="E95" s="25" t="s">
        <v>7</v>
      </c>
      <c r="F95" s="3">
        <v>188</v>
      </c>
      <c r="G95" s="4"/>
      <c r="H95" s="3">
        <f t="shared" si="8"/>
        <v>0</v>
      </c>
      <c r="I95" s="5">
        <f t="shared" si="9"/>
        <v>0</v>
      </c>
    </row>
    <row r="96" spans="1:9" ht="38.25">
      <c r="A96" s="21" t="s">
        <v>213</v>
      </c>
      <c r="B96" s="22" t="s">
        <v>85</v>
      </c>
      <c r="C96" s="23" t="s">
        <v>186</v>
      </c>
      <c r="D96" s="24" t="s">
        <v>187</v>
      </c>
      <c r="E96" s="25" t="s">
        <v>14</v>
      </c>
      <c r="F96" s="3">
        <v>28</v>
      </c>
      <c r="G96" s="4"/>
      <c r="H96" s="3">
        <f t="shared" si="8"/>
        <v>0</v>
      </c>
      <c r="I96" s="5">
        <f t="shared" si="9"/>
        <v>0</v>
      </c>
    </row>
    <row r="97" spans="1:9">
      <c r="A97" s="21" t="s">
        <v>214</v>
      </c>
      <c r="B97" s="22" t="s">
        <v>49</v>
      </c>
      <c r="C97" s="23" t="s">
        <v>188</v>
      </c>
      <c r="D97" s="24" t="s">
        <v>189</v>
      </c>
      <c r="E97" s="25" t="s">
        <v>14</v>
      </c>
      <c r="F97" s="3">
        <v>28</v>
      </c>
      <c r="G97" s="4"/>
      <c r="H97" s="3">
        <f t="shared" si="8"/>
        <v>0</v>
      </c>
      <c r="I97" s="5">
        <f t="shared" si="9"/>
        <v>0</v>
      </c>
    </row>
    <row r="98" spans="1:9" ht="25.5">
      <c r="A98" s="21" t="s">
        <v>215</v>
      </c>
      <c r="B98" s="22" t="s">
        <v>0</v>
      </c>
      <c r="C98" s="23" t="s">
        <v>216</v>
      </c>
      <c r="D98" s="24" t="s">
        <v>217</v>
      </c>
      <c r="E98" s="25" t="s">
        <v>88</v>
      </c>
      <c r="F98" s="3">
        <v>2004</v>
      </c>
      <c r="G98" s="4"/>
      <c r="H98" s="3">
        <f t="shared" si="8"/>
        <v>0</v>
      </c>
      <c r="I98" s="5">
        <f t="shared" si="9"/>
        <v>0</v>
      </c>
    </row>
    <row r="99" spans="1:9" ht="25.5">
      <c r="A99" s="21" t="s">
        <v>218</v>
      </c>
      <c r="B99" s="22" t="s">
        <v>0</v>
      </c>
      <c r="C99" s="23" t="s">
        <v>219</v>
      </c>
      <c r="D99" s="24" t="s">
        <v>220</v>
      </c>
      <c r="E99" s="25" t="s">
        <v>88</v>
      </c>
      <c r="F99" s="3">
        <v>508</v>
      </c>
      <c r="G99" s="4"/>
      <c r="H99" s="3">
        <f t="shared" si="8"/>
        <v>0</v>
      </c>
      <c r="I99" s="5">
        <f t="shared" si="9"/>
        <v>0</v>
      </c>
    </row>
    <row r="102" spans="1:9" s="11" customFormat="1" ht="14.25">
      <c r="B102" s="12" t="s">
        <v>239</v>
      </c>
      <c r="C102" s="42"/>
      <c r="D102" s="42"/>
    </row>
    <row r="103" spans="1:9" s="11" customFormat="1" ht="39" customHeight="1" thickBot="1">
      <c r="F103" s="13"/>
      <c r="G103" s="13"/>
      <c r="H103" s="13"/>
      <c r="I103" s="13"/>
    </row>
    <row r="104" spans="1:9" s="11" customFormat="1" ht="6" customHeight="1">
      <c r="F104" s="14"/>
    </row>
    <row r="105" spans="1:9" s="11" customFormat="1" ht="14.25">
      <c r="F105" s="26" t="s">
        <v>240</v>
      </c>
      <c r="G105" s="42"/>
      <c r="H105" s="42"/>
      <c r="I105" s="42"/>
    </row>
    <row r="106" spans="1:9" s="11" customFormat="1" ht="14.25">
      <c r="F106" s="26" t="s">
        <v>241</v>
      </c>
      <c r="G106" s="32"/>
      <c r="H106" s="32"/>
      <c r="I106" s="32"/>
    </row>
    <row r="107" spans="1:9" s="11" customFormat="1" ht="7.5" customHeight="1" thickBot="1"/>
    <row r="108" spans="1:9" s="11" customFormat="1" ht="14.25" customHeight="1" thickBot="1">
      <c r="B108" s="15" t="s">
        <v>242</v>
      </c>
      <c r="C108" s="33" t="s">
        <v>243</v>
      </c>
      <c r="D108" s="34"/>
    </row>
  </sheetData>
  <sheetProtection sheet="1" objects="1" scenarios="1" selectLockedCells="1"/>
  <protectedRanges>
    <protectedRange sqref="B2:I3" name="Intervalo5"/>
    <protectedRange sqref="H7" name="Intervalo4"/>
    <protectedRange sqref="G11:G99" name="Intervalo3"/>
    <protectedRange sqref="C102" name="Intervalo2"/>
    <protectedRange sqref="G105:I106" name="Intervalo1"/>
  </protectedRanges>
  <mergeCells count="12">
    <mergeCell ref="A4:I4"/>
    <mergeCell ref="B2:I2"/>
    <mergeCell ref="A1:I1"/>
    <mergeCell ref="B3:I3"/>
    <mergeCell ref="A6:I6"/>
    <mergeCell ref="G106:I106"/>
    <mergeCell ref="C108:D108"/>
    <mergeCell ref="A9:H9"/>
    <mergeCell ref="A5:I5"/>
    <mergeCell ref="A7:F7"/>
    <mergeCell ref="C102:D102"/>
    <mergeCell ref="G105:I105"/>
  </mergeCells>
  <pageMargins left="0.511811024" right="0.511811024" top="0.78740157499999996" bottom="0.78740157499999996" header="0.31496062000000002" footer="0.31496062000000002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bentord</dc:creator>
  <cp:lastModifiedBy>bentord</cp:lastModifiedBy>
  <cp:lastPrinted>2019-09-02T17:11:20Z</cp:lastPrinted>
  <dcterms:created xsi:type="dcterms:W3CDTF">2019-05-09T16:26:25Z</dcterms:created>
  <dcterms:modified xsi:type="dcterms:W3CDTF">2019-09-02T17:11:26Z</dcterms:modified>
</cp:coreProperties>
</file>