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IV MODELO PROPOSTA" sheetId="1" r:id="rId1"/>
  </sheets>
  <definedNames>
    <definedName name="_xlnm.Print_Area" localSheetId="0">'ANEXO IV MODELO PROPOSTA'!$A$1:$L$66</definedName>
    <definedName name="_xlnm.Print_Titles" localSheetId="0">'ANEXO IV MODELO PROPOSTA'!$1:$4</definedName>
    <definedName name="Excel_BuiltIn_Print_Area" localSheetId="0">'ANEXO IV MODELO PROPOSTA'!$A$1:$L$66</definedName>
    <definedName name="Excel_BuiltIn_Print_Titles" localSheetId="0">'ANEXO IV MODELO PROPOSTA'!$1:$4</definedName>
  </definedNames>
  <calcPr fullCalcOnLoad="1"/>
</workbook>
</file>

<file path=xl/sharedStrings.xml><?xml version="1.0" encoding="utf-8"?>
<sst xmlns="http://schemas.openxmlformats.org/spreadsheetml/2006/main" count="195" uniqueCount="80">
  <si>
    <t>PREFEITURA MUNICIPAL DE MAUA</t>
  </si>
  <si>
    <t>SECRETARIA DE HABITAÇÃO</t>
  </si>
  <si>
    <t>ANEXO IV- MODELO DE PLANILHA PARA PROPOSTA</t>
  </si>
  <si>
    <t>EMPRESA:</t>
  </si>
  <si>
    <t>CNPJ:</t>
  </si>
  <si>
    <t>OBJETO: EXECUÇÃO DE CADASTRO SOCIAL NO ASSENTAMENTO PRECÁRIO “PAC CHAFICK MACUCO”</t>
  </si>
  <si>
    <t>TP Nº _____/  2.023</t>
  </si>
  <si>
    <r>
      <rPr>
        <b/>
        <sz val="11"/>
        <color indexed="8"/>
        <rFont val="Arial"/>
        <family val="2"/>
      </rPr>
      <t xml:space="preserve">Tabela Base: </t>
    </r>
    <r>
      <rPr>
        <sz val="11"/>
        <color indexed="8"/>
        <rFont val="Arial"/>
        <family val="2"/>
      </rPr>
      <t xml:space="preserve">SINAPI (Set/22) - SEM DESONERAÇÃO      </t>
    </r>
  </si>
  <si>
    <t>Despesas Indiretas -DI</t>
  </si>
  <si>
    <r>
      <rPr>
        <b/>
        <sz val="11"/>
        <color indexed="8"/>
        <rFont val="Arial"/>
        <family val="2"/>
      </rPr>
      <t xml:space="preserve">Tabela Base: </t>
    </r>
    <r>
      <rPr>
        <sz val="11"/>
        <color indexed="8"/>
        <rFont val="Arial"/>
        <family val="2"/>
      </rPr>
      <t xml:space="preserve">SIURB (Jul /22 ) - SEM DESONERAÇÃO        </t>
    </r>
  </si>
  <si>
    <t>DI (%)</t>
  </si>
  <si>
    <t>GESTÃO TÉCNICA</t>
  </si>
  <si>
    <t>Item</t>
  </si>
  <si>
    <t>Fonte</t>
  </si>
  <si>
    <t>Código</t>
  </si>
  <si>
    <t>Atividade (s) / Profissional (is)</t>
  </si>
  <si>
    <t>Nº(s)  de Profissional (is)</t>
  </si>
  <si>
    <t>Nº(s)  de semana (s)</t>
  </si>
  <si>
    <t>HORAS/DIA</t>
  </si>
  <si>
    <t>Hora(s)/ Semana(s)</t>
  </si>
  <si>
    <t>Hora(s)/ Total (is)</t>
  </si>
  <si>
    <t>Custo Unitário (R$)</t>
  </si>
  <si>
    <t xml:space="preserve">Preço Unitário com DI </t>
  </si>
  <si>
    <t xml:space="preserve"> Valor Total com DI </t>
  </si>
  <si>
    <t>SINAPI</t>
  </si>
  <si>
    <t>COORDENADOR GERAL</t>
  </si>
  <si>
    <t>SIURB</t>
  </si>
  <si>
    <t>35411 (I)</t>
  </si>
  <si>
    <t xml:space="preserve">COORDENADOR SETORIAL </t>
  </si>
  <si>
    <t>35403 (I)</t>
  </si>
  <si>
    <t>ADVOGADO SÊNIOR</t>
  </si>
  <si>
    <t>35100 (I)</t>
  </si>
  <si>
    <t>TÉCNICO - NÍVEL MÉDIO</t>
  </si>
  <si>
    <t>MOBILIZAÇÃO</t>
  </si>
  <si>
    <t>ASSISTENTE SOCIAL PLENO</t>
  </si>
  <si>
    <t>AUXILIAR DE ESCRITORIO (HORISTA)</t>
  </si>
  <si>
    <t>REUNIÃO</t>
  </si>
  <si>
    <t>ARQUITETO SENIOR</t>
  </si>
  <si>
    <t xml:space="preserve">SELAGEM </t>
  </si>
  <si>
    <t>HORAS/ DIA</t>
  </si>
  <si>
    <t>SUPERVISOR - ARQUITETO SENIOR</t>
  </si>
  <si>
    <t>ARQUITETO PLENO</t>
  </si>
  <si>
    <t xml:space="preserve">CADASTRO SOCIAL </t>
  </si>
  <si>
    <t>SUPERVISOR - ASSISTENTE SOCIAL PLENO</t>
  </si>
  <si>
    <t>PESQUISADOR - AUXILIAR DE ESCRITORIO</t>
  </si>
  <si>
    <t>AUDITOR -TÉCNICO NÍVEL MÉDIO</t>
  </si>
  <si>
    <t>SUBTOTAL 1</t>
  </si>
  <si>
    <t>INSUMOS</t>
  </si>
  <si>
    <t>Descrição do Serviço</t>
  </si>
  <si>
    <t>Horas/ unidade</t>
  </si>
  <si>
    <t>Unidade de Medida</t>
  </si>
  <si>
    <t>32200 (I)</t>
  </si>
  <si>
    <t>LOCAÇÃO DE VEÍCULO DE PASSAGEIRO TIPO VW GOL OU SIMILAR, COM MOTORISTA, INCLUINDO MANUTENÇÃO E COMBUSTÍVEL (MÍNIMO 200 H/MÊS)</t>
  </si>
  <si>
    <t>horas</t>
  </si>
  <si>
    <t>CÓPIA XEROX EM TAMANHO OFÍCIO UMA FACE (PRETO/BRANCO) (PREÇO UNITÁRIO P/ AQUISIÇÃO DE 10 CÓPIAS DO MESMO ORIGINAL)</t>
  </si>
  <si>
    <t>Unidade</t>
  </si>
  <si>
    <t>CÓPIA XEROX EM TAMANHO OFÍCIO UMA FACE - COLORIDA (PREÇO UNITÁRIO P/ AQUISIÇÃO DE 10 CÓPIAS DO MESMO ORIGINAL)</t>
  </si>
  <si>
    <t>PLOTAGEM EM PAPEL SULFITE - TAMANHO "A1" - PRETO E BRANCO (594 x 841 MM) - PLT</t>
  </si>
  <si>
    <t>PLOTAGEM EM PAPEL SULFITE - TAMANHO "A1" - COLORIDA (594 x 841 MM) - PLT</t>
  </si>
  <si>
    <t>Cotação</t>
  </si>
  <si>
    <t>-</t>
  </si>
  <si>
    <t>LOCAÇÃO DE TABLET</t>
  </si>
  <si>
    <t>Unidade/ Mês</t>
  </si>
  <si>
    <t>PANFLETO INFORMATIVO  TAMANHO A5 (15X21) COLORIDO (4X4) EM PAPEL COUCHÊ  COM GRAMATURA 90 GR.</t>
  </si>
  <si>
    <t xml:space="preserve">FAIXA IMPRESSA EM ALTA RESOLUÇÃO (3,00 M X 0,70 CM) COM ACABAMENTO EM BASTÃO E 02 ILHÓS NAS LATERAIS </t>
  </si>
  <si>
    <t>SELO ADESIVO TAMANHO A5 IMPRESSÃO  COLORIDO PARA COLOCAR NO LADO EXTERNO DAS RESIDÊNCIAS (MATERIAL RESISTENTE A ÁGUA) .</t>
  </si>
  <si>
    <t xml:space="preserve">COMPROVANTE DE SELAGEM TAMANHO A4 - IMPRESSÃO COLORIDA - PAPEL COUCHÊ 150 GR </t>
  </si>
  <si>
    <t xml:space="preserve">LOCAÇÃO PROJETOR 20.000 (DATA SHOW) COM KIT DE NOTEBOOK </t>
  </si>
  <si>
    <t xml:space="preserve">LOCAÇÃO DE TELÃO (4MX3M) </t>
  </si>
  <si>
    <t xml:space="preserve">LOCAÇÃO DE APARELHO DE SOM (MICRO PORTE PARA ATÉ 400 PESSOAS) </t>
  </si>
  <si>
    <t xml:space="preserve">LOCAÇÃO DE CADEIRAS DE PLÁSTICO </t>
  </si>
  <si>
    <t>SUBTOTAL 2</t>
  </si>
  <si>
    <t>TOTAL GERAL (SUBTOTAL 1+2)</t>
  </si>
  <si>
    <t>Assinatura</t>
  </si>
  <si>
    <t>Representante Legal:</t>
  </si>
  <si>
    <t>Responsável Técnico</t>
  </si>
  <si>
    <t>CREA CAU Nº</t>
  </si>
  <si>
    <t>Foi considerado arredondamento de duas casas decimais para Quantidade; Custo Unitário; BDI; Preço Unitário; Preço Total.</t>
  </si>
  <si>
    <t xml:space="preserve">Manter o mesmo arredondamento (duas casas decimais) para os preços unitários e BDI </t>
  </si>
  <si>
    <t>Preencher somente as células em azul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</si>
</sst>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&quot;R$ &quot;* #,##0.00_-;&quot;-R$ &quot;* #,##0.00_-;_-&quot;R$ &quot;* \-??_-;_-@_-"/>
    <numFmt numFmtId="166" formatCode="_-* #,##0.00_-;\-* #,##0.00_-;_-* \-??_-;_-@_-"/>
    <numFmt numFmtId="167" formatCode="_-* #,##0.00_-;\-* #,##0.00_-;_-* \-??_-;_-@_-"/>
    <numFmt numFmtId="168" formatCode="0%"/>
    <numFmt numFmtId="169" formatCode="#,##0"/>
    <numFmt numFmtId="170" formatCode="0.00%"/>
    <numFmt numFmtId="171" formatCode="0.00"/>
    <numFmt numFmtId="172" formatCode="_-[$R$-416]\ * #,##0.00_-;\-[$R$-416]\ * #,##0.00_-;_-[$R$-416]\ * \-??_-;_-@_-"/>
    <numFmt numFmtId="173" formatCode="#,##0.00"/>
    <numFmt numFmtId="174" formatCode="00\-00\-00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7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2" fillId="0" borderId="0" applyNumberFormat="0" applyFill="0" applyBorder="0" applyAlignment="0" applyProtection="0"/>
    <xf numFmtId="166" fontId="1" fillId="0" borderId="0" applyBorder="0" applyProtection="0">
      <alignment/>
    </xf>
  </cellStyleXfs>
  <cellXfs count="128">
    <xf numFmtId="164" fontId="0" fillId="0" borderId="0" xfId="0" applyAlignment="1">
      <alignment/>
    </xf>
    <xf numFmtId="164" fontId="3" fillId="0" borderId="0" xfId="23" applyNumberFormat="1" applyFont="1" applyBorder="1" applyAlignment="1" applyProtection="1">
      <alignment horizontal="center" vertical="center" wrapText="1"/>
      <protection/>
    </xf>
    <xf numFmtId="164" fontId="3" fillId="0" borderId="0" xfId="23" applyNumberFormat="1" applyFont="1" applyBorder="1" applyAlignment="1" applyProtection="1">
      <alignment horizontal="center" vertical="center"/>
      <protection/>
    </xf>
    <xf numFmtId="165" fontId="3" fillId="0" borderId="0" xfId="17" applyFont="1" applyFill="1" applyBorder="1" applyAlignment="1" applyProtection="1">
      <alignment horizontal="center" vertical="center"/>
      <protection/>
    </xf>
    <xf numFmtId="164" fontId="4" fillId="0" borderId="0" xfId="23" applyNumberFormat="1" applyFont="1" applyBorder="1" applyAlignment="1" applyProtection="1">
      <alignment horizontal="center" vertical="center" wrapText="1"/>
      <protection/>
    </xf>
    <xf numFmtId="164" fontId="4" fillId="0" borderId="0" xfId="23" applyNumberFormat="1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 vertical="center"/>
      <protection/>
    </xf>
    <xf numFmtId="166" fontId="4" fillId="0" borderId="0" xfId="15" applyFont="1" applyFill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5" fillId="2" borderId="0" xfId="0" applyFont="1" applyFill="1" applyAlignment="1" applyProtection="1">
      <alignment horizontal="center" vertical="center"/>
      <protection/>
    </xf>
    <xf numFmtId="166" fontId="5" fillId="2" borderId="0" xfId="15" applyFont="1" applyFill="1" applyBorder="1" applyAlignment="1" applyProtection="1">
      <alignment horizontal="center" vertical="center"/>
      <protection/>
    </xf>
    <xf numFmtId="166" fontId="5" fillId="2" borderId="0" xfId="15" applyFont="1" applyFill="1" applyBorder="1" applyAlignment="1" applyProtection="1">
      <alignment horizontal="center" vertical="center" wrapText="1"/>
      <protection/>
    </xf>
    <xf numFmtId="166" fontId="7" fillId="2" borderId="0" xfId="15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horizontal="right" vertical="center"/>
      <protection/>
    </xf>
    <xf numFmtId="168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Font="1" applyFill="1" applyBorder="1" applyAlignment="1" applyProtection="1">
      <alignment horizontal="right" vertical="center"/>
      <protection/>
    </xf>
    <xf numFmtId="168" fontId="8" fillId="3" borderId="1" xfId="0" applyNumberFormat="1" applyFont="1" applyFill="1" applyBorder="1" applyAlignment="1" applyProtection="1">
      <alignment horizontal="left" vertical="center"/>
      <protection/>
    </xf>
    <xf numFmtId="164" fontId="8" fillId="4" borderId="3" xfId="0" applyFont="1" applyFill="1" applyBorder="1" applyAlignment="1" applyProtection="1">
      <alignment horizontal="left" vertical="center"/>
      <protection locked="0"/>
    </xf>
    <xf numFmtId="164" fontId="8" fillId="4" borderId="4" xfId="0" applyFont="1" applyFill="1" applyBorder="1" applyAlignment="1" applyProtection="1">
      <alignment horizontal="center" vertical="center"/>
      <protection/>
    </xf>
    <xf numFmtId="164" fontId="9" fillId="4" borderId="4" xfId="0" applyFont="1" applyFill="1" applyBorder="1" applyAlignment="1" applyProtection="1">
      <alignment horizontal="center" vertical="center"/>
      <protection/>
    </xf>
    <xf numFmtId="164" fontId="9" fillId="4" borderId="5" xfId="0" applyFont="1" applyFill="1" applyBorder="1" applyAlignment="1" applyProtection="1">
      <alignment horizontal="center" vertical="center"/>
      <protection/>
    </xf>
    <xf numFmtId="164" fontId="5" fillId="0" borderId="0" xfId="23" applyNumberFormat="1" applyFont="1" applyBorder="1" applyAlignment="1" applyProtection="1">
      <alignment horizontal="left" vertical="center" wrapText="1"/>
      <protection/>
    </xf>
    <xf numFmtId="164" fontId="5" fillId="0" borderId="0" xfId="23" applyNumberFormat="1" applyFont="1" applyBorder="1" applyAlignment="1" applyProtection="1">
      <alignment horizontal="center" vertical="center" wrapText="1"/>
      <protection/>
    </xf>
    <xf numFmtId="166" fontId="7" fillId="5" borderId="1" xfId="15" applyFont="1" applyFill="1" applyBorder="1" applyAlignment="1" applyProtection="1">
      <alignment horizontal="center" vertical="center" wrapText="1"/>
      <protection/>
    </xf>
    <xf numFmtId="169" fontId="3" fillId="2" borderId="0" xfId="23" applyNumberFormat="1" applyFont="1" applyFill="1" applyBorder="1" applyAlignment="1" applyProtection="1">
      <alignment horizontal="left" vertical="center"/>
      <protection/>
    </xf>
    <xf numFmtId="164" fontId="3" fillId="2" borderId="0" xfId="23" applyNumberFormat="1" applyFont="1" applyFill="1" applyBorder="1" applyAlignment="1" applyProtection="1">
      <alignment horizontal="left" vertical="center" wrapText="1"/>
      <protection/>
    </xf>
    <xf numFmtId="165" fontId="5" fillId="2" borderId="0" xfId="17" applyFont="1" applyFill="1" applyBorder="1" applyAlignment="1" applyProtection="1">
      <alignment horizontal="left" vertical="center" wrapText="1"/>
      <protection/>
    </xf>
    <xf numFmtId="165" fontId="7" fillId="2" borderId="0" xfId="17" applyFont="1" applyFill="1" applyBorder="1" applyAlignment="1" applyProtection="1">
      <alignment horizontal="left" vertical="center" wrapText="1"/>
      <protection/>
    </xf>
    <xf numFmtId="170" fontId="7" fillId="2" borderId="6" xfId="19" applyNumberFormat="1" applyFont="1" applyFill="1" applyBorder="1" applyAlignment="1" applyProtection="1">
      <alignment horizontal="center" vertical="center" wrapText="1"/>
      <protection/>
    </xf>
    <xf numFmtId="170" fontId="0" fillId="4" borderId="7" xfId="19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23" applyNumberFormat="1" applyFont="1" applyFill="1" applyBorder="1" applyAlignment="1" applyProtection="1">
      <alignment horizontal="left" vertical="center"/>
      <protection/>
    </xf>
    <xf numFmtId="164" fontId="5" fillId="2" borderId="8" xfId="23" applyNumberFormat="1" applyFont="1" applyFill="1" applyBorder="1" applyAlignment="1" applyProtection="1">
      <alignment horizontal="left" vertical="center" wrapText="1"/>
      <protection/>
    </xf>
    <xf numFmtId="169" fontId="3" fillId="2" borderId="9" xfId="23" applyNumberFormat="1" applyFont="1" applyFill="1" applyBorder="1" applyAlignment="1" applyProtection="1">
      <alignment horizontal="left" vertical="center"/>
      <protection/>
    </xf>
    <xf numFmtId="164" fontId="3" fillId="2" borderId="9" xfId="23" applyNumberFormat="1" applyFont="1" applyFill="1" applyBorder="1" applyAlignment="1" applyProtection="1">
      <alignment horizontal="left" vertical="center" wrapText="1"/>
      <protection/>
    </xf>
    <xf numFmtId="165" fontId="5" fillId="2" borderId="9" xfId="17" applyFont="1" applyFill="1" applyBorder="1" applyAlignment="1" applyProtection="1">
      <alignment horizontal="left" vertical="center" wrapText="1"/>
      <protection/>
    </xf>
    <xf numFmtId="165" fontId="7" fillId="2" borderId="9" xfId="17" applyFont="1" applyFill="1" applyBorder="1" applyAlignment="1" applyProtection="1">
      <alignment horizontal="left" vertical="center" wrapText="1"/>
      <protection/>
    </xf>
    <xf numFmtId="165" fontId="7" fillId="2" borderId="10" xfId="17" applyFont="1" applyFill="1" applyBorder="1" applyAlignment="1" applyProtection="1">
      <alignment horizontal="left" vertical="center" wrapText="1"/>
      <protection/>
    </xf>
    <xf numFmtId="171" fontId="7" fillId="2" borderId="11" xfId="17" applyNumberFormat="1" applyFont="1" applyFill="1" applyBorder="1" applyAlignment="1" applyProtection="1">
      <alignment horizontal="left" vertical="center" wrapText="1"/>
      <protection/>
    </xf>
    <xf numFmtId="164" fontId="10" fillId="6" borderId="11" xfId="23" applyNumberFormat="1" applyFont="1" applyFill="1" applyBorder="1" applyAlignment="1" applyProtection="1">
      <alignment horizontal="center" vertical="center" wrapText="1"/>
      <protection/>
    </xf>
    <xf numFmtId="164" fontId="11" fillId="6" borderId="11" xfId="23" applyNumberFormat="1" applyFont="1" applyFill="1" applyBorder="1" applyAlignment="1" applyProtection="1">
      <alignment horizontal="center" vertical="center" wrapText="1"/>
      <protection/>
    </xf>
    <xf numFmtId="165" fontId="11" fillId="6" borderId="12" xfId="17" applyFont="1" applyFill="1" applyBorder="1" applyAlignment="1" applyProtection="1">
      <alignment horizontal="center" vertical="center" wrapText="1"/>
      <protection/>
    </xf>
    <xf numFmtId="164" fontId="3" fillId="0" borderId="11" xfId="23" applyNumberFormat="1" applyFont="1" applyFill="1" applyBorder="1" applyAlignment="1" applyProtection="1">
      <alignment horizontal="center" vertical="center" wrapText="1"/>
      <protection/>
    </xf>
    <xf numFmtId="164" fontId="3" fillId="0" borderId="11" xfId="23" applyNumberFormat="1" applyFont="1" applyFill="1" applyBorder="1" applyAlignment="1" applyProtection="1">
      <alignment horizontal="center" vertical="center"/>
      <protection/>
    </xf>
    <xf numFmtId="164" fontId="5" fillId="0" borderId="11" xfId="23" applyNumberFormat="1" applyFont="1" applyFill="1" applyBorder="1" applyAlignment="1" applyProtection="1">
      <alignment horizontal="center" vertical="center" wrapText="1"/>
      <protection/>
    </xf>
    <xf numFmtId="169" fontId="3" fillId="0" borderId="11" xfId="23" applyNumberFormat="1" applyFont="1" applyFill="1" applyBorder="1" applyAlignment="1" applyProtection="1">
      <alignment horizontal="center" vertical="center"/>
      <protection/>
    </xf>
    <xf numFmtId="165" fontId="7" fillId="4" borderId="11" xfId="17" applyFont="1" applyFill="1" applyBorder="1" applyAlignment="1" applyProtection="1">
      <alignment horizontal="center" vertical="center"/>
      <protection locked="0"/>
    </xf>
    <xf numFmtId="172" fontId="7" fillId="0" borderId="11" xfId="17" applyNumberFormat="1" applyFont="1" applyFill="1" applyBorder="1" applyAlignment="1" applyProtection="1">
      <alignment horizontal="center" vertical="center"/>
      <protection/>
    </xf>
    <xf numFmtId="164" fontId="3" fillId="0" borderId="0" xfId="23" applyNumberFormat="1" applyFont="1" applyFill="1" applyBorder="1" applyAlignment="1" applyProtection="1">
      <alignment horizontal="center" vertical="center"/>
      <protection/>
    </xf>
    <xf numFmtId="165" fontId="12" fillId="2" borderId="13" xfId="17" applyFont="1" applyFill="1" applyBorder="1" applyAlignment="1" applyProtection="1">
      <alignment horizontal="left" vertical="center" wrapText="1"/>
      <protection/>
    </xf>
    <xf numFmtId="164" fontId="3" fillId="2" borderId="0" xfId="23" applyNumberFormat="1" applyFont="1" applyFill="1" applyBorder="1" applyAlignment="1" applyProtection="1">
      <alignment horizontal="left" vertical="center"/>
      <protection/>
    </xf>
    <xf numFmtId="165" fontId="7" fillId="0" borderId="11" xfId="17" applyFont="1" applyFill="1" applyBorder="1" applyAlignment="1" applyProtection="1">
      <alignment horizontal="center" vertical="center"/>
      <protection/>
    </xf>
    <xf numFmtId="164" fontId="3" fillId="0" borderId="14" xfId="23" applyNumberFormat="1" applyFont="1" applyFill="1" applyBorder="1" applyAlignment="1" applyProtection="1">
      <alignment horizontal="center" vertical="center" wrapText="1"/>
      <protection/>
    </xf>
    <xf numFmtId="164" fontId="3" fillId="0" borderId="14" xfId="23" applyNumberFormat="1" applyFont="1" applyFill="1" applyBorder="1" applyAlignment="1" applyProtection="1">
      <alignment horizontal="center" vertical="center"/>
      <protection/>
    </xf>
    <xf numFmtId="164" fontId="3" fillId="5" borderId="8" xfId="23" applyNumberFormat="1" applyFont="1" applyFill="1" applyBorder="1" applyAlignment="1" applyProtection="1">
      <alignment horizontal="center" vertical="center" wrapText="1"/>
      <protection/>
    </xf>
    <xf numFmtId="164" fontId="3" fillId="5" borderId="9" xfId="23" applyNumberFormat="1" applyFont="1" applyFill="1" applyBorder="1" applyAlignment="1" applyProtection="1">
      <alignment horizontal="center" vertical="center" wrapText="1"/>
      <protection/>
    </xf>
    <xf numFmtId="164" fontId="3" fillId="5" borderId="9" xfId="23" applyNumberFormat="1" applyFont="1" applyFill="1" applyBorder="1" applyAlignment="1" applyProtection="1">
      <alignment horizontal="center" vertical="center"/>
      <protection/>
    </xf>
    <xf numFmtId="173" fontId="5" fillId="5" borderId="10" xfId="23" applyNumberFormat="1" applyFont="1" applyFill="1" applyBorder="1" applyAlignment="1" applyProtection="1">
      <alignment horizontal="center" vertical="center"/>
      <protection/>
    </xf>
    <xf numFmtId="165" fontId="7" fillId="5" borderId="11" xfId="17" applyFont="1" applyFill="1" applyBorder="1" applyAlignment="1" applyProtection="1">
      <alignment horizontal="center" vertical="center"/>
      <protection/>
    </xf>
    <xf numFmtId="164" fontId="10" fillId="6" borderId="10" xfId="23" applyNumberFormat="1" applyFont="1" applyFill="1" applyBorder="1" applyAlignment="1" applyProtection="1">
      <alignment horizontal="center" vertical="center" wrapText="1"/>
      <protection/>
    </xf>
    <xf numFmtId="164" fontId="10" fillId="6" borderId="13" xfId="23" applyNumberFormat="1" applyFont="1" applyFill="1" applyBorder="1" applyAlignment="1" applyProtection="1">
      <alignment horizontal="center" vertical="center" wrapText="1"/>
      <protection/>
    </xf>
    <xf numFmtId="173" fontId="3" fillId="0" borderId="11" xfId="23" applyNumberFormat="1" applyFont="1" applyFill="1" applyBorder="1" applyAlignment="1" applyProtection="1">
      <alignment horizontal="center" vertical="center" wrapText="1"/>
      <protection/>
    </xf>
    <xf numFmtId="169" fontId="3" fillId="0" borderId="11" xfId="23" applyNumberFormat="1" applyFont="1" applyFill="1" applyBorder="1" applyAlignment="1" applyProtection="1">
      <alignment horizontal="center" vertical="center" wrapText="1"/>
      <protection/>
    </xf>
    <xf numFmtId="173" fontId="3" fillId="0" borderId="14" xfId="23" applyNumberFormat="1" applyFont="1" applyFill="1" applyBorder="1" applyAlignment="1" applyProtection="1">
      <alignment horizontal="center" vertical="center" wrapText="1"/>
      <protection/>
    </xf>
    <xf numFmtId="169" fontId="3" fillId="0" borderId="14" xfId="23" applyNumberFormat="1" applyFont="1" applyFill="1" applyBorder="1" applyAlignment="1" applyProtection="1">
      <alignment horizontal="center" vertical="center"/>
      <protection/>
    </xf>
    <xf numFmtId="174" fontId="3" fillId="0" borderId="8" xfId="23" applyNumberFormat="1" applyFont="1" applyFill="1" applyBorder="1" applyAlignment="1" applyProtection="1">
      <alignment horizontal="center" vertical="center"/>
      <protection/>
    </xf>
    <xf numFmtId="174" fontId="3" fillId="0" borderId="11" xfId="23" applyNumberFormat="1" applyFont="1" applyFill="1" applyBorder="1" applyAlignment="1" applyProtection="1">
      <alignment horizontal="center" vertical="center"/>
      <protection/>
    </xf>
    <xf numFmtId="164" fontId="3" fillId="0" borderId="15" xfId="23" applyNumberFormat="1" applyFont="1" applyFill="1" applyBorder="1" applyAlignment="1" applyProtection="1">
      <alignment horizontal="center" vertical="center"/>
      <protection/>
    </xf>
    <xf numFmtId="164" fontId="3" fillId="0" borderId="11" xfId="0" applyFont="1" applyBorder="1" applyAlignment="1" applyProtection="1">
      <alignment horizontal="center" vertical="center" wrapText="1"/>
      <protection/>
    </xf>
    <xf numFmtId="169" fontId="3" fillId="0" borderId="16" xfId="23" applyNumberFormat="1" applyFont="1" applyFill="1" applyBorder="1" applyAlignment="1" applyProtection="1">
      <alignment horizontal="center" vertical="center"/>
      <protection/>
    </xf>
    <xf numFmtId="169" fontId="3" fillId="0" borderId="10" xfId="23" applyNumberFormat="1" applyFont="1" applyFill="1" applyBorder="1" applyAlignment="1" applyProtection="1">
      <alignment horizontal="center" vertical="center"/>
      <protection/>
    </xf>
    <xf numFmtId="174" fontId="3" fillId="0" borderId="15" xfId="23" applyNumberFormat="1" applyFont="1" applyFill="1" applyBorder="1" applyAlignment="1" applyProtection="1">
      <alignment horizontal="center" vertical="center"/>
      <protection/>
    </xf>
    <xf numFmtId="174" fontId="3" fillId="0" borderId="14" xfId="23" applyNumberFormat="1" applyFont="1" applyFill="1" applyBorder="1" applyAlignment="1" applyProtection="1">
      <alignment horizontal="center" vertical="center"/>
      <protection/>
    </xf>
    <xf numFmtId="164" fontId="3" fillId="0" borderId="14" xfId="0" applyFont="1" applyBorder="1" applyAlignment="1" applyProtection="1">
      <alignment horizontal="center" vertical="center" wrapText="1"/>
      <protection/>
    </xf>
    <xf numFmtId="169" fontId="3" fillId="0" borderId="17" xfId="23" applyNumberFormat="1" applyFont="1" applyFill="1" applyBorder="1" applyAlignment="1" applyProtection="1">
      <alignment horizontal="center" vertical="center"/>
      <protection/>
    </xf>
    <xf numFmtId="164" fontId="3" fillId="7" borderId="8" xfId="23" applyNumberFormat="1" applyFont="1" applyFill="1" applyBorder="1" applyAlignment="1" applyProtection="1">
      <alignment horizontal="center" vertical="center" wrapText="1"/>
      <protection/>
    </xf>
    <xf numFmtId="164" fontId="3" fillId="7" borderId="9" xfId="23" applyNumberFormat="1" applyFont="1" applyFill="1" applyBorder="1" applyAlignment="1" applyProtection="1">
      <alignment horizontal="center" vertical="center" wrapText="1"/>
      <protection/>
    </xf>
    <xf numFmtId="164" fontId="3" fillId="7" borderId="9" xfId="23" applyNumberFormat="1" applyFont="1" applyFill="1" applyBorder="1" applyAlignment="1" applyProtection="1">
      <alignment horizontal="center" vertical="center"/>
      <protection/>
    </xf>
    <xf numFmtId="173" fontId="5" fillId="7" borderId="10" xfId="23" applyNumberFormat="1" applyFont="1" applyFill="1" applyBorder="1" applyAlignment="1" applyProtection="1">
      <alignment horizontal="center" vertical="center"/>
      <protection/>
    </xf>
    <xf numFmtId="164" fontId="5" fillId="7" borderId="11" xfId="23" applyNumberFormat="1" applyFont="1" applyFill="1" applyBorder="1" applyAlignment="1" applyProtection="1">
      <alignment horizontal="center" vertical="center"/>
      <protection/>
    </xf>
    <xf numFmtId="165" fontId="7" fillId="7" borderId="8" xfId="17" applyFont="1" applyFill="1" applyBorder="1" applyAlignment="1" applyProtection="1">
      <alignment horizontal="center" vertical="center" wrapText="1"/>
      <protection/>
    </xf>
    <xf numFmtId="164" fontId="3" fillId="0" borderId="15" xfId="23" applyNumberFormat="1" applyFont="1" applyBorder="1" applyAlignment="1" applyProtection="1">
      <alignment horizontal="center" vertical="center" wrapText="1"/>
      <protection/>
    </xf>
    <xf numFmtId="164" fontId="3" fillId="0" borderId="18" xfId="23" applyNumberFormat="1" applyFont="1" applyBorder="1" applyAlignment="1" applyProtection="1">
      <alignment horizontal="center" vertical="center" wrapText="1"/>
      <protection/>
    </xf>
    <xf numFmtId="164" fontId="3" fillId="0" borderId="18" xfId="23" applyNumberFormat="1" applyFont="1" applyBorder="1" applyAlignment="1" applyProtection="1">
      <alignment horizontal="center" vertical="center"/>
      <protection/>
    </xf>
    <xf numFmtId="173" fontId="5" fillId="0" borderId="18" xfId="23" applyNumberFormat="1" applyFont="1" applyBorder="1" applyAlignment="1" applyProtection="1">
      <alignment horizontal="center" vertical="center"/>
      <protection/>
    </xf>
    <xf numFmtId="165" fontId="5" fillId="0" borderId="18" xfId="17" applyFont="1" applyFill="1" applyBorder="1" applyAlignment="1" applyProtection="1">
      <alignment horizontal="center" vertical="center"/>
      <protection/>
    </xf>
    <xf numFmtId="164" fontId="4" fillId="0" borderId="18" xfId="23" applyNumberFormat="1" applyFont="1" applyBorder="1" applyAlignment="1" applyProtection="1">
      <alignment horizontal="center" vertical="center"/>
      <protection/>
    </xf>
    <xf numFmtId="164" fontId="4" fillId="0" borderId="18" xfId="23" applyNumberFormat="1" applyFont="1" applyBorder="1" applyAlignment="1" applyProtection="1">
      <alignment horizontal="center" vertical="center" wrapText="1"/>
      <protection/>
    </xf>
    <xf numFmtId="164" fontId="4" fillId="0" borderId="14" xfId="23" applyNumberFormat="1" applyFont="1" applyBorder="1" applyAlignment="1" applyProtection="1">
      <alignment horizontal="center" vertical="center" wrapText="1"/>
      <protection/>
    </xf>
    <xf numFmtId="173" fontId="5" fillId="8" borderId="8" xfId="23" applyNumberFormat="1" applyFont="1" applyFill="1" applyBorder="1" applyAlignment="1" applyProtection="1">
      <alignment horizontal="center" vertical="center"/>
      <protection/>
    </xf>
    <xf numFmtId="173" fontId="5" fillId="8" borderId="9" xfId="23" applyNumberFormat="1" applyFont="1" applyFill="1" applyBorder="1" applyAlignment="1" applyProtection="1">
      <alignment horizontal="center" vertical="center"/>
      <protection/>
    </xf>
    <xf numFmtId="173" fontId="5" fillId="8" borderId="10" xfId="23" applyNumberFormat="1" applyFont="1" applyFill="1" applyBorder="1" applyAlignment="1" applyProtection="1">
      <alignment horizontal="center" vertical="center"/>
      <protection/>
    </xf>
    <xf numFmtId="165" fontId="7" fillId="8" borderId="8" xfId="23" applyNumberFormat="1" applyFont="1" applyFill="1" applyBorder="1" applyAlignment="1" applyProtection="1">
      <alignment horizontal="center" vertical="center" wrapText="1"/>
      <protection/>
    </xf>
    <xf numFmtId="165" fontId="7" fillId="8" borderId="1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Font="1" applyAlignment="1" applyProtection="1">
      <alignment vertical="center"/>
      <protection/>
    </xf>
    <xf numFmtId="164" fontId="3" fillId="0" borderId="19" xfId="0" applyFont="1" applyBorder="1" applyAlignment="1" applyProtection="1">
      <alignment horizontal="center" vertical="center"/>
      <protection/>
    </xf>
    <xf numFmtId="164" fontId="3" fillId="0" borderId="20" xfId="0" applyFont="1" applyBorder="1" applyAlignment="1" applyProtection="1">
      <alignment horizontal="center" vertical="center"/>
      <protection/>
    </xf>
    <xf numFmtId="164" fontId="4" fillId="4" borderId="21" xfId="0" applyFont="1" applyFill="1" applyBorder="1" applyAlignment="1" applyProtection="1">
      <alignment wrapText="1"/>
      <protection locked="0"/>
    </xf>
    <xf numFmtId="173" fontId="13" fillId="0" borderId="0" xfId="0" applyNumberFormat="1" applyFont="1" applyAlignment="1" applyProtection="1">
      <alignment horizontal="center" vertical="center"/>
      <protection/>
    </xf>
    <xf numFmtId="164" fontId="4" fillId="4" borderId="21" xfId="0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 applyAlignment="1" applyProtection="1">
      <alignment vertical="center"/>
      <protection/>
    </xf>
    <xf numFmtId="164" fontId="13" fillId="0" borderId="0" xfId="0" applyFont="1" applyAlignment="1" applyProtection="1">
      <alignment horizontal="center" vertical="center"/>
      <protection/>
    </xf>
    <xf numFmtId="164" fontId="3" fillId="0" borderId="22" xfId="0" applyFont="1" applyBorder="1" applyAlignment="1" applyProtection="1">
      <alignment vertical="top"/>
      <protection/>
    </xf>
    <xf numFmtId="164" fontId="3" fillId="0" borderId="23" xfId="0" applyFont="1" applyBorder="1" applyAlignment="1" applyProtection="1">
      <alignment horizontal="center" vertical="center"/>
      <protection/>
    </xf>
    <xf numFmtId="164" fontId="4" fillId="4" borderId="24" xfId="0" applyFont="1" applyFill="1" applyBorder="1" applyAlignment="1" applyProtection="1">
      <alignment wrapText="1"/>
      <protection locked="0"/>
    </xf>
    <xf numFmtId="164" fontId="14" fillId="0" borderId="0" xfId="0" applyFont="1" applyAlignment="1" applyProtection="1">
      <alignment horizontal="center" vertical="center"/>
      <protection/>
    </xf>
    <xf numFmtId="164" fontId="3" fillId="0" borderId="25" xfId="0" applyFont="1" applyBorder="1" applyAlignment="1" applyProtection="1">
      <alignment vertical="top"/>
      <protection/>
    </xf>
    <xf numFmtId="164" fontId="3" fillId="0" borderId="26" xfId="0" applyFont="1" applyBorder="1" applyAlignment="1" applyProtection="1">
      <alignment horizontal="center" vertical="center"/>
      <protection/>
    </xf>
    <xf numFmtId="164" fontId="4" fillId="4" borderId="27" xfId="0" applyFont="1" applyFill="1" applyBorder="1" applyAlignment="1" applyProtection="1">
      <alignment horizontal="center" wrapText="1"/>
      <protection locked="0"/>
    </xf>
    <xf numFmtId="164" fontId="3" fillId="0" borderId="0" xfId="0" applyFont="1" applyAlignment="1" applyProtection="1">
      <alignment vertical="top"/>
      <protection/>
    </xf>
    <xf numFmtId="164" fontId="3" fillId="0" borderId="0" xfId="0" applyFont="1" applyAlignment="1" applyProtection="1">
      <alignment wrapText="1"/>
      <protection/>
    </xf>
    <xf numFmtId="164" fontId="3" fillId="0" borderId="22" xfId="0" applyFont="1" applyBorder="1" applyAlignment="1" applyProtection="1">
      <alignment horizontal="left" vertical="center"/>
      <protection/>
    </xf>
    <xf numFmtId="164" fontId="4" fillId="4" borderId="24" xfId="0" applyFont="1" applyFill="1" applyBorder="1" applyAlignment="1" applyProtection="1">
      <alignment horizontal="center" wrapText="1"/>
      <protection locked="0"/>
    </xf>
    <xf numFmtId="164" fontId="3" fillId="0" borderId="0" xfId="0" applyFont="1" applyAlignment="1" applyProtection="1">
      <alignment vertical="center"/>
      <protection/>
    </xf>
    <xf numFmtId="173" fontId="0" fillId="0" borderId="0" xfId="0" applyNumberFormat="1" applyFont="1" applyAlignment="1" applyProtection="1">
      <alignment horizontal="center" vertical="center"/>
      <protection/>
    </xf>
    <xf numFmtId="164" fontId="13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vertical="center"/>
      <protection/>
    </xf>
    <xf numFmtId="164" fontId="13" fillId="0" borderId="0" xfId="0" applyFont="1" applyAlignment="1" applyProtection="1">
      <alignment/>
      <protection/>
    </xf>
    <xf numFmtId="173" fontId="13" fillId="0" borderId="0" xfId="0" applyNumberFormat="1" applyFont="1" applyAlignment="1" applyProtection="1">
      <alignment horizontal="center"/>
      <protection/>
    </xf>
    <xf numFmtId="173" fontId="0" fillId="0" borderId="0" xfId="0" applyNumberFormat="1" applyFont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71" fontId="0" fillId="0" borderId="0" xfId="0" applyNumberFormat="1" applyFont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Normal 2" xfId="21"/>
    <cellStyle name="Resultado 1" xfId="22"/>
    <cellStyle name="TableStyleLigh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2</xdr:col>
      <xdr:colOff>0</xdr:colOff>
      <xdr:row>1</xdr:row>
      <xdr:rowOff>304800</xdr:rowOff>
    </xdr:to>
    <xdr:grpSp>
      <xdr:nvGrpSpPr>
        <xdr:cNvPr id="1" name="Agrupar 1"/>
        <xdr:cNvGrpSpPr>
          <a:grpSpLocks/>
        </xdr:cNvGrpSpPr>
      </xdr:nvGrpSpPr>
      <xdr:grpSpPr>
        <a:xfrm>
          <a:off x="685800" y="104775"/>
          <a:ext cx="857250" cy="628650"/>
          <a:chOff x="1141" y="166"/>
          <a:chExt cx="1426" cy="98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1485" y="410"/>
            <a:ext cx="759" cy="612"/>
          </a:xfrm>
          <a:custGeom>
            <a:pathLst/>
          </a:custGeom>
          <a:solidFill>
            <a:srgbClr val="1E256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1483" y="408"/>
            <a:ext cx="764" cy="618"/>
          </a:xfrm>
          <a:custGeom>
            <a:pathLst/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2" y="395"/>
            <a:ext cx="327" cy="58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1" y="395"/>
            <a:ext cx="327" cy="58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49" y="791"/>
            <a:ext cx="431" cy="14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7" name="Freeform 7"/>
          <xdr:cNvSpPr>
            <a:spLocks/>
          </xdr:cNvSpPr>
        </xdr:nvSpPr>
        <xdr:spPr>
          <a:xfrm>
            <a:off x="1522" y="168"/>
            <a:ext cx="684" cy="234"/>
          </a:xfrm>
          <a:custGeom>
            <a:pathLst/>
          </a:custGeom>
          <a:solidFill>
            <a:srgbClr val="FFF4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1" y="166"/>
            <a:ext cx="687" cy="2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9" name="Freeform 9"/>
          <xdr:cNvSpPr>
            <a:spLocks/>
          </xdr:cNvSpPr>
        </xdr:nvSpPr>
        <xdr:spPr>
          <a:xfrm>
            <a:off x="1575" y="339"/>
            <a:ext cx="565" cy="44"/>
          </a:xfrm>
          <a:custGeom>
            <a:pathLst/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25" y="187"/>
            <a:ext cx="678" cy="2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1" name="Freeform 11"/>
          <xdr:cNvSpPr>
            <a:spLocks/>
          </xdr:cNvSpPr>
        </xdr:nvSpPr>
        <xdr:spPr>
          <a:xfrm>
            <a:off x="1485" y="669"/>
            <a:ext cx="759" cy="78"/>
          </a:xfrm>
          <a:custGeom>
            <a:pathLst/>
          </a:custGeom>
          <a:solidFill>
            <a:srgbClr val="A9A8A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1483" y="665"/>
            <a:ext cx="764" cy="85"/>
          </a:xfrm>
          <a:custGeom>
            <a:pathLst/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1600" y="1034"/>
            <a:ext cx="523" cy="117"/>
          </a:xfrm>
          <a:custGeom>
            <a:pathLst/>
          </a:custGeom>
          <a:solidFill>
            <a:srgbClr val="D9241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1599" y="1030"/>
            <a:ext cx="530" cy="123"/>
          </a:xfrm>
          <a:custGeom>
            <a:pathLst/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1606" y="993"/>
            <a:ext cx="80" cy="62"/>
          </a:xfrm>
          <a:custGeom>
            <a:pathLst/>
          </a:custGeom>
          <a:solidFill>
            <a:srgbClr val="A9A8A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1603" y="989"/>
            <a:ext cx="85" cy="68"/>
          </a:xfrm>
          <a:custGeom>
            <a:pathLst/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2043" y="989"/>
            <a:ext cx="80" cy="64"/>
          </a:xfrm>
          <a:custGeom>
            <a:pathLst/>
          </a:custGeom>
          <a:solidFill>
            <a:srgbClr val="A9A8A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2041" y="986"/>
            <a:ext cx="87" cy="69"/>
          </a:xfrm>
          <a:custGeom>
            <a:pathLst/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2067" y="971"/>
            <a:ext cx="499" cy="127"/>
          </a:xfrm>
          <a:custGeom>
            <a:pathLst/>
          </a:custGeom>
          <a:solidFill>
            <a:srgbClr val="D9241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2062" y="969"/>
            <a:ext cx="505" cy="131"/>
          </a:xfrm>
          <a:custGeom>
            <a:pathLst/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1144" y="958"/>
            <a:ext cx="520" cy="138"/>
          </a:xfrm>
          <a:custGeom>
            <a:pathLst/>
          </a:custGeom>
          <a:solidFill>
            <a:srgbClr val="D9241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141" y="955"/>
            <a:ext cx="526" cy="143"/>
          </a:xfrm>
          <a:custGeom>
            <a:pathLst/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1227" y="1000"/>
            <a:ext cx="1288" cy="117"/>
          </a:xfrm>
          <a:custGeom>
            <a:pathLst/>
          </a:custGeom>
          <a:solidFill>
            <a:srgbClr val="FFF4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743" y="446"/>
            <a:ext cx="243" cy="1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tabSelected="1" view="pageBreakPreview" zoomScale="70" zoomScaleNormal="70" zoomScaleSheetLayoutView="70" workbookViewId="0" topLeftCell="C1">
      <selection activeCell="C10" sqref="C10"/>
    </sheetView>
  </sheetViews>
  <sheetFormatPr defaultColWidth="9.140625" defaultRowHeight="39" customHeight="1"/>
  <cols>
    <col min="1" max="1" width="10.28125" style="1" customWidth="1"/>
    <col min="2" max="2" width="12.8515625" style="1" customWidth="1"/>
    <col min="3" max="3" width="12.8515625" style="2" customWidth="1"/>
    <col min="4" max="4" width="49.00390625" style="1" customWidth="1"/>
    <col min="5" max="5" width="21.140625" style="2" customWidth="1"/>
    <col min="6" max="6" width="16.140625" style="3" customWidth="1"/>
    <col min="7" max="7" width="10.00390625" style="2" hidden="1" customWidth="1"/>
    <col min="8" max="8" width="16.7109375" style="2" customWidth="1"/>
    <col min="9" max="9" width="13.57421875" style="2" customWidth="1"/>
    <col min="10" max="10" width="23.7109375" style="4" customWidth="1"/>
    <col min="11" max="11" width="26.57421875" style="4" customWidth="1"/>
    <col min="12" max="12" width="32.57421875" style="5" customWidth="1"/>
    <col min="13" max="27" width="20.7109375" style="6" customWidth="1"/>
    <col min="28" max="16384" width="20.7109375" style="2" customWidth="1"/>
  </cols>
  <sheetData>
    <row r="1" spans="1:28" ht="33.75" customHeight="1">
      <c r="A1" s="6"/>
      <c r="B1" s="6"/>
      <c r="C1" s="7" t="s">
        <v>0</v>
      </c>
      <c r="D1" s="7"/>
      <c r="E1" s="6"/>
      <c r="F1" s="8"/>
      <c r="G1" s="8"/>
      <c r="H1" s="8"/>
      <c r="I1" s="6"/>
      <c r="J1" s="9"/>
      <c r="K1" s="10"/>
      <c r="L1" s="11"/>
      <c r="AB1" s="6"/>
    </row>
    <row r="2" spans="1:28" ht="24" customHeight="1">
      <c r="A2" s="6"/>
      <c r="B2" s="6"/>
      <c r="C2" s="12" t="s">
        <v>1</v>
      </c>
      <c r="D2" s="12"/>
      <c r="E2" s="6"/>
      <c r="F2" s="8"/>
      <c r="G2" s="8"/>
      <c r="H2" s="8"/>
      <c r="I2" s="6"/>
      <c r="J2" s="9"/>
      <c r="K2" s="10"/>
      <c r="L2" s="11"/>
      <c r="AB2" s="6"/>
    </row>
    <row r="3" spans="1:28" ht="6.75" customHeight="1">
      <c r="A3" s="6"/>
      <c r="B3" s="6"/>
      <c r="C3" s="8"/>
      <c r="D3" s="6"/>
      <c r="E3" s="6"/>
      <c r="F3" s="8"/>
      <c r="G3" s="8"/>
      <c r="H3" s="8"/>
      <c r="I3" s="6"/>
      <c r="J3" s="9"/>
      <c r="K3" s="10"/>
      <c r="L3" s="11"/>
      <c r="AB3" s="6"/>
    </row>
    <row r="4" spans="1:28" ht="16.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AB4" s="6"/>
    </row>
    <row r="5" spans="1:29" ht="25.5" customHeight="1">
      <c r="A5" s="14"/>
      <c r="B5" s="14"/>
      <c r="C5" s="14"/>
      <c r="D5" s="14"/>
      <c r="E5" s="14"/>
      <c r="F5" s="14"/>
      <c r="G5" s="15"/>
      <c r="H5" s="16"/>
      <c r="I5" s="16"/>
      <c r="J5" s="17"/>
      <c r="K5" s="17"/>
      <c r="L5" s="18"/>
      <c r="M5" s="2"/>
      <c r="AB5" s="6"/>
      <c r="AC5" s="6"/>
    </row>
    <row r="6" spans="1:29" ht="27.75" customHeight="1">
      <c r="A6" s="14"/>
      <c r="B6" s="14"/>
      <c r="C6" s="19" t="s">
        <v>2</v>
      </c>
      <c r="D6" s="19"/>
      <c r="E6" s="19"/>
      <c r="F6" s="19"/>
      <c r="G6" s="19"/>
      <c r="H6" s="19"/>
      <c r="I6" s="19"/>
      <c r="J6" s="19"/>
      <c r="K6" s="19"/>
      <c r="L6" s="19"/>
      <c r="M6" s="2"/>
      <c r="AB6" s="6"/>
      <c r="AC6" s="6"/>
    </row>
    <row r="7" spans="1:29" ht="24" customHeight="1">
      <c r="A7" s="20" t="s">
        <v>3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"/>
      <c r="AB7" s="6"/>
      <c r="AC7" s="6"/>
    </row>
    <row r="8" spans="1:29" ht="20.25" customHeight="1">
      <c r="A8" s="22" t="s">
        <v>4</v>
      </c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"/>
      <c r="AB8" s="6"/>
      <c r="AC8" s="6"/>
    </row>
    <row r="9" spans="1:29" ht="20.25" customHeight="1">
      <c r="A9" s="14"/>
      <c r="B9" s="14"/>
      <c r="C9" s="23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"/>
      <c r="AB9" s="6"/>
      <c r="AC9" s="6"/>
    </row>
    <row r="10" spans="1:29" ht="26.25" customHeight="1">
      <c r="A10" s="14"/>
      <c r="B10" s="14"/>
      <c r="C10" s="24" t="s">
        <v>6</v>
      </c>
      <c r="D10" s="24"/>
      <c r="E10" s="25"/>
      <c r="F10" s="25"/>
      <c r="G10" s="25"/>
      <c r="H10" s="25"/>
      <c r="I10" s="25"/>
      <c r="J10" s="26"/>
      <c r="K10" s="26"/>
      <c r="L10" s="27"/>
      <c r="M10" s="2"/>
      <c r="AB10" s="6"/>
      <c r="AC10" s="6"/>
    </row>
    <row r="11" spans="1:29" ht="10.5" customHeight="1">
      <c r="A11" s="14"/>
      <c r="B11" s="14"/>
      <c r="C11" s="14"/>
      <c r="D11" s="14"/>
      <c r="E11" s="14"/>
      <c r="F11" s="14"/>
      <c r="G11" s="15"/>
      <c r="H11" s="16"/>
      <c r="I11" s="16"/>
      <c r="J11" s="17"/>
      <c r="K11" s="17"/>
      <c r="L11" s="18"/>
      <c r="M11" s="2"/>
      <c r="AB11" s="6"/>
      <c r="AC11" s="6"/>
    </row>
    <row r="12" spans="1:12" ht="27.75" customHeight="1">
      <c r="A12" s="28" t="s">
        <v>7</v>
      </c>
      <c r="B12" s="28"/>
      <c r="C12" s="28"/>
      <c r="D12" s="28"/>
      <c r="E12" s="29"/>
      <c r="F12" s="29"/>
      <c r="G12" s="29"/>
      <c r="H12" s="29"/>
      <c r="I12" s="29"/>
      <c r="J12" s="5"/>
      <c r="K12" s="30" t="s">
        <v>8</v>
      </c>
      <c r="L12" s="30"/>
    </row>
    <row r="13" spans="1:12" s="37" customFormat="1" ht="25.5" customHeight="1">
      <c r="A13" s="28" t="s">
        <v>9</v>
      </c>
      <c r="B13" s="28"/>
      <c r="C13" s="28"/>
      <c r="D13" s="28"/>
      <c r="E13" s="31"/>
      <c r="F13" s="32"/>
      <c r="G13" s="33"/>
      <c r="H13" s="33"/>
      <c r="I13" s="33"/>
      <c r="J13" s="34"/>
      <c r="K13" s="35" t="s">
        <v>10</v>
      </c>
      <c r="L13" s="36"/>
    </row>
    <row r="14" spans="1:12" s="37" customFormat="1" ht="24" customHeight="1">
      <c r="A14" s="38" t="s">
        <v>11</v>
      </c>
      <c r="B14" s="38"/>
      <c r="C14" s="38"/>
      <c r="D14" s="38"/>
      <c r="E14" s="39"/>
      <c r="F14" s="40"/>
      <c r="G14" s="41"/>
      <c r="H14" s="41"/>
      <c r="I14" s="41"/>
      <c r="J14" s="42"/>
      <c r="K14" s="43"/>
      <c r="L14" s="44"/>
    </row>
    <row r="15" spans="1:12" s="1" customFormat="1" ht="39" customHeight="1">
      <c r="A15" s="45" t="s">
        <v>12</v>
      </c>
      <c r="B15" s="45" t="s">
        <v>13</v>
      </c>
      <c r="C15" s="45" t="s">
        <v>14</v>
      </c>
      <c r="D15" s="45" t="s">
        <v>15</v>
      </c>
      <c r="E15" s="45" t="s">
        <v>16</v>
      </c>
      <c r="F15" s="45" t="s">
        <v>17</v>
      </c>
      <c r="G15" s="45" t="s">
        <v>18</v>
      </c>
      <c r="H15" s="45" t="s">
        <v>19</v>
      </c>
      <c r="I15" s="45" t="s">
        <v>20</v>
      </c>
      <c r="J15" s="46" t="s">
        <v>21</v>
      </c>
      <c r="K15" s="47" t="s">
        <v>22</v>
      </c>
      <c r="L15" s="46" t="s">
        <v>23</v>
      </c>
    </row>
    <row r="16" spans="1:12" s="54" customFormat="1" ht="20.25" customHeight="1">
      <c r="A16" s="48">
        <v>1</v>
      </c>
      <c r="B16" s="48" t="s">
        <v>24</v>
      </c>
      <c r="C16" s="49">
        <v>34500</v>
      </c>
      <c r="D16" s="50" t="s">
        <v>25</v>
      </c>
      <c r="E16" s="49">
        <v>1</v>
      </c>
      <c r="F16" s="49">
        <v>8</v>
      </c>
      <c r="G16" s="49">
        <v>4</v>
      </c>
      <c r="H16" s="48">
        <f aca="true" t="shared" si="0" ref="H16:H17">G16*5</f>
        <v>20</v>
      </c>
      <c r="I16" s="51">
        <f aca="true" t="shared" si="1" ref="I16:I19">(F16*H16)*E16</f>
        <v>160</v>
      </c>
      <c r="J16" s="52"/>
      <c r="K16" s="53">
        <f aca="true" t="shared" si="2" ref="K16:K19">ROUND((J16*$L$13+J16),2)</f>
        <v>0</v>
      </c>
      <c r="L16" s="53">
        <f aca="true" t="shared" si="3" ref="L16:L19">ROUND((K16*I16),2)</f>
        <v>0</v>
      </c>
    </row>
    <row r="17" spans="1:12" s="54" customFormat="1" ht="20.25" customHeight="1">
      <c r="A17" s="48">
        <v>2</v>
      </c>
      <c r="B17" s="48" t="s">
        <v>26</v>
      </c>
      <c r="C17" s="49" t="s">
        <v>27</v>
      </c>
      <c r="D17" s="50" t="s">
        <v>28</v>
      </c>
      <c r="E17" s="49">
        <v>1</v>
      </c>
      <c r="F17" s="49">
        <v>8</v>
      </c>
      <c r="G17" s="49">
        <v>8</v>
      </c>
      <c r="H17" s="48">
        <f t="shared" si="0"/>
        <v>40</v>
      </c>
      <c r="I17" s="51">
        <f t="shared" si="1"/>
        <v>320</v>
      </c>
      <c r="J17" s="52"/>
      <c r="K17" s="53">
        <f t="shared" si="2"/>
        <v>0</v>
      </c>
      <c r="L17" s="53">
        <f t="shared" si="3"/>
        <v>0</v>
      </c>
    </row>
    <row r="18" spans="1:12" s="54" customFormat="1" ht="20.25" customHeight="1">
      <c r="A18" s="48">
        <v>3</v>
      </c>
      <c r="B18" s="48" t="s">
        <v>26</v>
      </c>
      <c r="C18" s="49" t="s">
        <v>29</v>
      </c>
      <c r="D18" s="48" t="s">
        <v>30</v>
      </c>
      <c r="E18" s="49">
        <v>2</v>
      </c>
      <c r="F18" s="49">
        <v>8</v>
      </c>
      <c r="G18" s="49">
        <v>6</v>
      </c>
      <c r="H18" s="48">
        <v>20</v>
      </c>
      <c r="I18" s="51">
        <f t="shared" si="1"/>
        <v>320</v>
      </c>
      <c r="J18" s="52"/>
      <c r="K18" s="53">
        <f t="shared" si="2"/>
        <v>0</v>
      </c>
      <c r="L18" s="53">
        <f t="shared" si="3"/>
        <v>0</v>
      </c>
    </row>
    <row r="19" spans="1:12" s="54" customFormat="1" ht="20.25" customHeight="1">
      <c r="A19" s="48">
        <v>4</v>
      </c>
      <c r="B19" s="48" t="s">
        <v>26</v>
      </c>
      <c r="C19" s="49" t="s">
        <v>31</v>
      </c>
      <c r="D19" s="48" t="s">
        <v>32</v>
      </c>
      <c r="E19" s="49">
        <v>2</v>
      </c>
      <c r="F19" s="49">
        <v>8</v>
      </c>
      <c r="G19" s="49">
        <v>8</v>
      </c>
      <c r="H19" s="48">
        <f>G19*5</f>
        <v>40</v>
      </c>
      <c r="I19" s="51">
        <f t="shared" si="1"/>
        <v>640</v>
      </c>
      <c r="J19" s="52"/>
      <c r="K19" s="53">
        <f t="shared" si="2"/>
        <v>0</v>
      </c>
      <c r="L19" s="53">
        <f t="shared" si="3"/>
        <v>0</v>
      </c>
    </row>
    <row r="20" spans="1:12" s="56" customFormat="1" ht="29.25" customHeight="1">
      <c r="A20" s="38" t="s">
        <v>33</v>
      </c>
      <c r="B20" s="38"/>
      <c r="C20" s="38"/>
      <c r="D20" s="38"/>
      <c r="E20" s="39"/>
      <c r="F20" s="40"/>
      <c r="G20" s="41"/>
      <c r="H20" s="41"/>
      <c r="I20" s="41"/>
      <c r="J20" s="42"/>
      <c r="K20" s="43"/>
      <c r="L20" s="55"/>
    </row>
    <row r="21" spans="1:12" s="1" customFormat="1" ht="39" customHeight="1">
      <c r="A21" s="45" t="s">
        <v>12</v>
      </c>
      <c r="B21" s="45" t="s">
        <v>13</v>
      </c>
      <c r="C21" s="45" t="s">
        <v>14</v>
      </c>
      <c r="D21" s="45" t="s">
        <v>15</v>
      </c>
      <c r="E21" s="45" t="s">
        <v>16</v>
      </c>
      <c r="F21" s="45" t="s">
        <v>17</v>
      </c>
      <c r="G21" s="45" t="s">
        <v>18</v>
      </c>
      <c r="H21" s="45" t="s">
        <v>19</v>
      </c>
      <c r="I21" s="45" t="s">
        <v>20</v>
      </c>
      <c r="J21" s="46" t="s">
        <v>21</v>
      </c>
      <c r="K21" s="47" t="s">
        <v>22</v>
      </c>
      <c r="L21" s="46" t="s">
        <v>23</v>
      </c>
    </row>
    <row r="22" spans="1:12" s="54" customFormat="1" ht="26.25" customHeight="1">
      <c r="A22" s="48">
        <v>5</v>
      </c>
      <c r="B22" s="48" t="s">
        <v>26</v>
      </c>
      <c r="C22" s="49" t="s">
        <v>27</v>
      </c>
      <c r="D22" s="48" t="s">
        <v>34</v>
      </c>
      <c r="E22" s="49">
        <v>1</v>
      </c>
      <c r="F22" s="49">
        <v>2</v>
      </c>
      <c r="G22" s="49">
        <v>6</v>
      </c>
      <c r="H22" s="48">
        <f aca="true" t="shared" si="4" ref="H22:H23">G22*5</f>
        <v>30</v>
      </c>
      <c r="I22" s="51">
        <f aca="true" t="shared" si="5" ref="I22:I23">(F22*H22)*E22</f>
        <v>60</v>
      </c>
      <c r="J22" s="52"/>
      <c r="K22" s="57">
        <f aca="true" t="shared" si="6" ref="K22:K23">ROUND((J22*$L$13+J22),2)</f>
        <v>0</v>
      </c>
      <c r="L22" s="53">
        <f aca="true" t="shared" si="7" ref="L22:L23">ROUND((K22*I22),2)</f>
        <v>0</v>
      </c>
    </row>
    <row r="23" spans="1:12" s="54" customFormat="1" ht="26.25" customHeight="1">
      <c r="A23" s="48">
        <v>6</v>
      </c>
      <c r="B23" s="48" t="s">
        <v>24</v>
      </c>
      <c r="C23" s="49">
        <v>2350</v>
      </c>
      <c r="D23" s="48" t="s">
        <v>35</v>
      </c>
      <c r="E23" s="49">
        <v>4</v>
      </c>
      <c r="F23" s="49">
        <v>2</v>
      </c>
      <c r="G23" s="49">
        <v>6</v>
      </c>
      <c r="H23" s="48">
        <f t="shared" si="4"/>
        <v>30</v>
      </c>
      <c r="I23" s="51">
        <f t="shared" si="5"/>
        <v>240</v>
      </c>
      <c r="J23" s="52"/>
      <c r="K23" s="57">
        <f t="shared" si="6"/>
        <v>0</v>
      </c>
      <c r="L23" s="53">
        <f t="shared" si="7"/>
        <v>0</v>
      </c>
    </row>
    <row r="24" spans="1:12" s="56" customFormat="1" ht="21.75" customHeight="1">
      <c r="A24" s="38" t="s">
        <v>36</v>
      </c>
      <c r="B24" s="38"/>
      <c r="C24" s="38"/>
      <c r="D24" s="38"/>
      <c r="E24" s="39"/>
      <c r="F24" s="40"/>
      <c r="G24" s="41"/>
      <c r="H24" s="41"/>
      <c r="I24" s="41"/>
      <c r="J24" s="42"/>
      <c r="K24" s="43"/>
      <c r="L24" s="55"/>
    </row>
    <row r="25" spans="1:12" s="1" customFormat="1" ht="39" customHeight="1">
      <c r="A25" s="45" t="s">
        <v>12</v>
      </c>
      <c r="B25" s="45" t="s">
        <v>13</v>
      </c>
      <c r="C25" s="45" t="s">
        <v>14</v>
      </c>
      <c r="D25" s="45" t="s">
        <v>15</v>
      </c>
      <c r="E25" s="45" t="s">
        <v>16</v>
      </c>
      <c r="F25" s="45" t="s">
        <v>17</v>
      </c>
      <c r="G25" s="45" t="s">
        <v>18</v>
      </c>
      <c r="H25" s="45" t="s">
        <v>19</v>
      </c>
      <c r="I25" s="45" t="s">
        <v>20</v>
      </c>
      <c r="J25" s="46" t="s">
        <v>21</v>
      </c>
      <c r="K25" s="47" t="s">
        <v>22</v>
      </c>
      <c r="L25" s="46" t="s">
        <v>23</v>
      </c>
    </row>
    <row r="26" spans="1:12" s="54" customFormat="1" ht="25.5" customHeight="1">
      <c r="A26" s="48">
        <v>7</v>
      </c>
      <c r="B26" s="48" t="s">
        <v>24</v>
      </c>
      <c r="C26" s="49">
        <v>33953</v>
      </c>
      <c r="D26" s="48" t="s">
        <v>37</v>
      </c>
      <c r="E26" s="49">
        <v>2</v>
      </c>
      <c r="F26" s="49">
        <v>2</v>
      </c>
      <c r="G26" s="49">
        <v>6</v>
      </c>
      <c r="H26" s="48">
        <f aca="true" t="shared" si="8" ref="H26:H27">G26*5</f>
        <v>30</v>
      </c>
      <c r="I26" s="51">
        <f aca="true" t="shared" si="9" ref="I26:I27">(F26*H26)*E26</f>
        <v>120</v>
      </c>
      <c r="J26" s="52"/>
      <c r="K26" s="57">
        <f aca="true" t="shared" si="10" ref="K26:K27">ROUND((J26*$L$13+J26),2)</f>
        <v>0</v>
      </c>
      <c r="L26" s="53">
        <f aca="true" t="shared" si="11" ref="L26:L27">ROUND((K26*I26),2)</f>
        <v>0</v>
      </c>
    </row>
    <row r="27" spans="1:12" s="54" customFormat="1" ht="25.5" customHeight="1">
      <c r="A27" s="48">
        <v>8</v>
      </c>
      <c r="B27" s="48" t="s">
        <v>26</v>
      </c>
      <c r="C27" s="49" t="s">
        <v>27</v>
      </c>
      <c r="D27" s="48" t="s">
        <v>34</v>
      </c>
      <c r="E27" s="49">
        <v>2</v>
      </c>
      <c r="F27" s="49">
        <v>2</v>
      </c>
      <c r="G27" s="49">
        <v>6</v>
      </c>
      <c r="H27" s="48">
        <f t="shared" si="8"/>
        <v>30</v>
      </c>
      <c r="I27" s="51">
        <f t="shared" si="9"/>
        <v>120</v>
      </c>
      <c r="J27" s="52"/>
      <c r="K27" s="57">
        <f t="shared" si="10"/>
        <v>0</v>
      </c>
      <c r="L27" s="53">
        <f t="shared" si="11"/>
        <v>0</v>
      </c>
    </row>
    <row r="28" spans="1:12" s="56" customFormat="1" ht="18.75" customHeight="1">
      <c r="A28" s="38" t="s">
        <v>38</v>
      </c>
      <c r="B28" s="38"/>
      <c r="C28" s="38"/>
      <c r="D28" s="38"/>
      <c r="E28" s="39"/>
      <c r="F28" s="40"/>
      <c r="G28" s="41"/>
      <c r="H28" s="41"/>
      <c r="I28" s="41"/>
      <c r="J28" s="42"/>
      <c r="K28" s="43"/>
      <c r="L28" s="55"/>
    </row>
    <row r="29" spans="1:12" s="1" customFormat="1" ht="39" customHeight="1">
      <c r="A29" s="45" t="s">
        <v>12</v>
      </c>
      <c r="B29" s="45" t="s">
        <v>13</v>
      </c>
      <c r="C29" s="45" t="s">
        <v>14</v>
      </c>
      <c r="D29" s="45" t="s">
        <v>15</v>
      </c>
      <c r="E29" s="45" t="s">
        <v>16</v>
      </c>
      <c r="F29" s="45" t="s">
        <v>17</v>
      </c>
      <c r="G29" s="45" t="s">
        <v>39</v>
      </c>
      <c r="H29" s="45" t="s">
        <v>19</v>
      </c>
      <c r="I29" s="45" t="s">
        <v>20</v>
      </c>
      <c r="J29" s="46" t="s">
        <v>21</v>
      </c>
      <c r="K29" s="47" t="s">
        <v>22</v>
      </c>
      <c r="L29" s="46" t="s">
        <v>23</v>
      </c>
    </row>
    <row r="30" spans="1:12" s="54" customFormat="1" ht="24" customHeight="1">
      <c r="A30" s="48">
        <v>9</v>
      </c>
      <c r="B30" s="48" t="s">
        <v>24</v>
      </c>
      <c r="C30" s="49">
        <v>33953</v>
      </c>
      <c r="D30" s="48" t="s">
        <v>40</v>
      </c>
      <c r="E30" s="49">
        <v>2</v>
      </c>
      <c r="F30" s="49">
        <v>2</v>
      </c>
      <c r="G30" s="49">
        <v>6</v>
      </c>
      <c r="H30" s="48">
        <f aca="true" t="shared" si="12" ref="H30:H32">G30*5</f>
        <v>30</v>
      </c>
      <c r="I30" s="51">
        <f aca="true" t="shared" si="13" ref="I30:I32">(F30*H30)*E30</f>
        <v>120</v>
      </c>
      <c r="J30" s="52"/>
      <c r="K30" s="57">
        <f aca="true" t="shared" si="14" ref="K30:K32">ROUND((J30*$L$13+J30),2)</f>
        <v>0</v>
      </c>
      <c r="L30" s="53">
        <f aca="true" t="shared" si="15" ref="L30:L32">ROUND((K30*I30),2)</f>
        <v>0</v>
      </c>
    </row>
    <row r="31" spans="1:12" s="54" customFormat="1" ht="24" customHeight="1">
      <c r="A31" s="48">
        <v>10</v>
      </c>
      <c r="B31" s="48" t="s">
        <v>24</v>
      </c>
      <c r="C31" s="49">
        <v>33952</v>
      </c>
      <c r="D31" s="48" t="s">
        <v>41</v>
      </c>
      <c r="E31" s="49">
        <v>2</v>
      </c>
      <c r="F31" s="49">
        <v>2</v>
      </c>
      <c r="G31" s="49">
        <v>6</v>
      </c>
      <c r="H31" s="48">
        <f t="shared" si="12"/>
        <v>30</v>
      </c>
      <c r="I31" s="51">
        <f t="shared" si="13"/>
        <v>120</v>
      </c>
      <c r="J31" s="52"/>
      <c r="K31" s="57">
        <f t="shared" si="14"/>
        <v>0</v>
      </c>
      <c r="L31" s="53">
        <f t="shared" si="15"/>
        <v>0</v>
      </c>
    </row>
    <row r="32" spans="1:12" s="54" customFormat="1" ht="24" customHeight="1">
      <c r="A32" s="48">
        <v>11</v>
      </c>
      <c r="B32" s="48" t="s">
        <v>26</v>
      </c>
      <c r="C32" s="49" t="s">
        <v>27</v>
      </c>
      <c r="D32" s="48" t="s">
        <v>34</v>
      </c>
      <c r="E32" s="49">
        <v>2</v>
      </c>
      <c r="F32" s="49">
        <v>2</v>
      </c>
      <c r="G32" s="49">
        <v>6</v>
      </c>
      <c r="H32" s="48">
        <f t="shared" si="12"/>
        <v>30</v>
      </c>
      <c r="I32" s="51">
        <f t="shared" si="13"/>
        <v>120</v>
      </c>
      <c r="J32" s="52"/>
      <c r="K32" s="57">
        <f t="shared" si="14"/>
        <v>0</v>
      </c>
      <c r="L32" s="53">
        <f t="shared" si="15"/>
        <v>0</v>
      </c>
    </row>
    <row r="33" spans="1:12" s="56" customFormat="1" ht="25.5" customHeight="1">
      <c r="A33" s="38" t="s">
        <v>42</v>
      </c>
      <c r="B33" s="38"/>
      <c r="C33" s="38"/>
      <c r="D33" s="38"/>
      <c r="E33" s="39"/>
      <c r="F33" s="40"/>
      <c r="G33" s="41"/>
      <c r="H33" s="41"/>
      <c r="I33" s="41"/>
      <c r="J33" s="42"/>
      <c r="K33" s="43"/>
      <c r="L33" s="55"/>
    </row>
    <row r="34" spans="1:12" s="1" customFormat="1" ht="39" customHeight="1">
      <c r="A34" s="45" t="s">
        <v>12</v>
      </c>
      <c r="B34" s="45" t="s">
        <v>13</v>
      </c>
      <c r="C34" s="45" t="s">
        <v>14</v>
      </c>
      <c r="D34" s="45" t="s">
        <v>15</v>
      </c>
      <c r="E34" s="45" t="s">
        <v>16</v>
      </c>
      <c r="F34" s="45" t="s">
        <v>17</v>
      </c>
      <c r="G34" s="45" t="s">
        <v>18</v>
      </c>
      <c r="H34" s="45" t="s">
        <v>19</v>
      </c>
      <c r="I34" s="45" t="s">
        <v>20</v>
      </c>
      <c r="J34" s="46" t="s">
        <v>21</v>
      </c>
      <c r="K34" s="47" t="s">
        <v>22</v>
      </c>
      <c r="L34" s="46" t="s">
        <v>23</v>
      </c>
    </row>
    <row r="35" spans="1:12" s="54" customFormat="1" ht="26.25" customHeight="1">
      <c r="A35" s="48">
        <v>12</v>
      </c>
      <c r="B35" s="48" t="s">
        <v>26</v>
      </c>
      <c r="C35" s="49" t="s">
        <v>27</v>
      </c>
      <c r="D35" s="48" t="s">
        <v>43</v>
      </c>
      <c r="E35" s="49">
        <v>2</v>
      </c>
      <c r="F35" s="49">
        <v>4</v>
      </c>
      <c r="G35" s="49">
        <v>6</v>
      </c>
      <c r="H35" s="48">
        <f aca="true" t="shared" si="16" ref="H35:H37">G35*5</f>
        <v>30</v>
      </c>
      <c r="I35" s="51">
        <f aca="true" t="shared" si="17" ref="I35:I37">(F35*H35)*E35</f>
        <v>240</v>
      </c>
      <c r="J35" s="52"/>
      <c r="K35" s="57">
        <f aca="true" t="shared" si="18" ref="K35:K37">ROUND((J35*$L$13+J35),2)</f>
        <v>0</v>
      </c>
      <c r="L35" s="53">
        <f aca="true" t="shared" si="19" ref="L35:L37">ROUND((K35*I35),2)</f>
        <v>0</v>
      </c>
    </row>
    <row r="36" spans="1:12" s="54" customFormat="1" ht="26.25" customHeight="1">
      <c r="A36" s="48">
        <v>13</v>
      </c>
      <c r="B36" s="48" t="s">
        <v>24</v>
      </c>
      <c r="C36" s="49">
        <v>2350</v>
      </c>
      <c r="D36" s="48" t="s">
        <v>44</v>
      </c>
      <c r="E36" s="49">
        <v>8</v>
      </c>
      <c r="F36" s="49">
        <v>4</v>
      </c>
      <c r="G36" s="49">
        <v>6</v>
      </c>
      <c r="H36" s="48">
        <f t="shared" si="16"/>
        <v>30</v>
      </c>
      <c r="I36" s="51">
        <f t="shared" si="17"/>
        <v>960</v>
      </c>
      <c r="J36" s="52"/>
      <c r="K36" s="57">
        <f t="shared" si="18"/>
        <v>0</v>
      </c>
      <c r="L36" s="53">
        <f t="shared" si="19"/>
        <v>0</v>
      </c>
    </row>
    <row r="37" spans="1:12" s="54" customFormat="1" ht="26.25" customHeight="1">
      <c r="A37" s="58">
        <v>14</v>
      </c>
      <c r="B37" s="58" t="s">
        <v>26</v>
      </c>
      <c r="C37" s="59" t="s">
        <v>31</v>
      </c>
      <c r="D37" s="58" t="s">
        <v>45</v>
      </c>
      <c r="E37" s="49">
        <v>2</v>
      </c>
      <c r="F37" s="49">
        <v>4</v>
      </c>
      <c r="G37" s="49">
        <v>8</v>
      </c>
      <c r="H37" s="48">
        <f t="shared" si="16"/>
        <v>40</v>
      </c>
      <c r="I37" s="51">
        <f t="shared" si="17"/>
        <v>320</v>
      </c>
      <c r="J37" s="52"/>
      <c r="K37" s="57">
        <f t="shared" si="18"/>
        <v>0</v>
      </c>
      <c r="L37" s="53">
        <f t="shared" si="19"/>
        <v>0</v>
      </c>
    </row>
    <row r="38" spans="1:12" s="2" customFormat="1" ht="39" customHeight="1">
      <c r="A38" s="60"/>
      <c r="B38" s="61"/>
      <c r="C38" s="62"/>
      <c r="D38" s="63"/>
      <c r="E38" s="63" t="s">
        <v>46</v>
      </c>
      <c r="F38" s="63"/>
      <c r="G38" s="63"/>
      <c r="H38" s="63"/>
      <c r="I38" s="63"/>
      <c r="J38" s="64">
        <f>SUM(J16:J19,J22:J23,J26:J27,J30:J32,J35:J37)</f>
        <v>0</v>
      </c>
      <c r="K38" s="64">
        <f>SUM(K16:K19,K22:K23,K26:K27,K30:K32,K35:K37)</f>
        <v>0</v>
      </c>
      <c r="L38" s="64">
        <f>SUM(L16:L19,L22:L23,L26:L27,L30:L32,L35:L37)</f>
        <v>0</v>
      </c>
    </row>
    <row r="39" spans="1:12" s="56" customFormat="1" ht="27.75" customHeight="1">
      <c r="A39" s="38" t="s">
        <v>47</v>
      </c>
      <c r="B39" s="38"/>
      <c r="C39" s="38"/>
      <c r="D39" s="38"/>
      <c r="E39" s="39"/>
      <c r="F39" s="40"/>
      <c r="G39" s="41"/>
      <c r="H39" s="41"/>
      <c r="I39" s="41"/>
      <c r="J39" s="42"/>
      <c r="K39" s="43"/>
      <c r="L39" s="55"/>
    </row>
    <row r="40" spans="1:12" s="1" customFormat="1" ht="39" customHeight="1">
      <c r="A40" s="45" t="s">
        <v>12</v>
      </c>
      <c r="B40" s="45" t="s">
        <v>13</v>
      </c>
      <c r="C40" s="65" t="s">
        <v>14</v>
      </c>
      <c r="D40" s="66" t="s">
        <v>48</v>
      </c>
      <c r="E40" s="66" t="s">
        <v>49</v>
      </c>
      <c r="F40" s="45" t="s">
        <v>50</v>
      </c>
      <c r="G40" s="45"/>
      <c r="H40" s="45"/>
      <c r="I40" s="45"/>
      <c r="J40" s="46" t="s">
        <v>21</v>
      </c>
      <c r="K40" s="47" t="s">
        <v>22</v>
      </c>
      <c r="L40" s="46" t="s">
        <v>23</v>
      </c>
    </row>
    <row r="41" spans="1:12" s="1" customFormat="1" ht="71.25" customHeight="1">
      <c r="A41" s="48">
        <v>15</v>
      </c>
      <c r="B41" s="48" t="s">
        <v>26</v>
      </c>
      <c r="C41" s="48" t="s">
        <v>51</v>
      </c>
      <c r="D41" s="67" t="s">
        <v>52</v>
      </c>
      <c r="E41" s="68">
        <v>736</v>
      </c>
      <c r="F41" s="48" t="s">
        <v>53</v>
      </c>
      <c r="G41" s="48"/>
      <c r="H41" s="48"/>
      <c r="I41" s="48"/>
      <c r="J41" s="52"/>
      <c r="K41" s="57">
        <f aca="true" t="shared" si="20" ref="K41:K48">ROUND((J41*$L$13+J41),2)</f>
        <v>0</v>
      </c>
      <c r="L41" s="53">
        <f aca="true" t="shared" si="21" ref="L41:L48">ROUND((K41*I41),2)</f>
        <v>0</v>
      </c>
    </row>
    <row r="42" spans="1:12" s="54" customFormat="1" ht="71.25" customHeight="1">
      <c r="A42" s="49">
        <v>16</v>
      </c>
      <c r="B42" s="49" t="s">
        <v>26</v>
      </c>
      <c r="C42" s="48">
        <v>84082</v>
      </c>
      <c r="D42" s="67" t="s">
        <v>54</v>
      </c>
      <c r="E42" s="51">
        <v>1500</v>
      </c>
      <c r="F42" s="48" t="s">
        <v>55</v>
      </c>
      <c r="G42" s="48"/>
      <c r="H42" s="48"/>
      <c r="I42" s="48"/>
      <c r="J42" s="52"/>
      <c r="K42" s="57">
        <f t="shared" si="20"/>
        <v>0</v>
      </c>
      <c r="L42" s="53">
        <f t="shared" si="21"/>
        <v>0</v>
      </c>
    </row>
    <row r="43" spans="1:12" s="54" customFormat="1" ht="71.25" customHeight="1">
      <c r="A43" s="49">
        <v>17</v>
      </c>
      <c r="B43" s="49" t="s">
        <v>26</v>
      </c>
      <c r="C43" s="48">
        <v>84083</v>
      </c>
      <c r="D43" s="67" t="s">
        <v>56</v>
      </c>
      <c r="E43" s="51">
        <v>750</v>
      </c>
      <c r="F43" s="48" t="s">
        <v>55</v>
      </c>
      <c r="G43" s="48"/>
      <c r="H43" s="48"/>
      <c r="I43" s="48"/>
      <c r="J43" s="52"/>
      <c r="K43" s="57">
        <f t="shared" si="20"/>
        <v>0</v>
      </c>
      <c r="L43" s="53">
        <f t="shared" si="21"/>
        <v>0</v>
      </c>
    </row>
    <row r="44" spans="1:12" s="54" customFormat="1" ht="54" customHeight="1">
      <c r="A44" s="49">
        <v>18</v>
      </c>
      <c r="B44" s="49" t="s">
        <v>26</v>
      </c>
      <c r="C44" s="48">
        <v>84088</v>
      </c>
      <c r="D44" s="67" t="s">
        <v>57</v>
      </c>
      <c r="E44" s="51">
        <v>50</v>
      </c>
      <c r="F44" s="48" t="s">
        <v>55</v>
      </c>
      <c r="G44" s="48"/>
      <c r="H44" s="48"/>
      <c r="I44" s="48"/>
      <c r="J44" s="52"/>
      <c r="K44" s="57">
        <f t="shared" si="20"/>
        <v>0</v>
      </c>
      <c r="L44" s="53">
        <f t="shared" si="21"/>
        <v>0</v>
      </c>
    </row>
    <row r="45" spans="1:12" s="54" customFormat="1" ht="57.75" customHeight="1">
      <c r="A45" s="49">
        <v>19</v>
      </c>
      <c r="B45" s="59" t="s">
        <v>26</v>
      </c>
      <c r="C45" s="58">
        <v>84090</v>
      </c>
      <c r="D45" s="69" t="s">
        <v>58</v>
      </c>
      <c r="E45" s="70">
        <v>20</v>
      </c>
      <c r="F45" s="48" t="s">
        <v>55</v>
      </c>
      <c r="G45" s="48"/>
      <c r="H45" s="48"/>
      <c r="I45" s="48"/>
      <c r="J45" s="52"/>
      <c r="K45" s="57">
        <f t="shared" si="20"/>
        <v>0</v>
      </c>
      <c r="L45" s="53">
        <f t="shared" si="21"/>
        <v>0</v>
      </c>
    </row>
    <row r="46" spans="1:12" s="54" customFormat="1" ht="45" customHeight="1">
      <c r="A46" s="49">
        <v>20</v>
      </c>
      <c r="B46" s="71" t="s">
        <v>59</v>
      </c>
      <c r="C46" s="72" t="s">
        <v>60</v>
      </c>
      <c r="D46" s="73" t="s">
        <v>61</v>
      </c>
      <c r="E46" s="51">
        <v>8</v>
      </c>
      <c r="F46" s="48" t="s">
        <v>62</v>
      </c>
      <c r="G46" s="48"/>
      <c r="H46" s="48"/>
      <c r="I46" s="48"/>
      <c r="J46" s="52"/>
      <c r="K46" s="57">
        <f t="shared" si="20"/>
        <v>0</v>
      </c>
      <c r="L46" s="53">
        <f t="shared" si="21"/>
        <v>0</v>
      </c>
    </row>
    <row r="47" spans="1:12" s="54" customFormat="1" ht="61.5" customHeight="1">
      <c r="A47" s="49">
        <v>21</v>
      </c>
      <c r="B47" s="71" t="s">
        <v>59</v>
      </c>
      <c r="C47" s="72" t="s">
        <v>60</v>
      </c>
      <c r="D47" s="74" t="s">
        <v>63</v>
      </c>
      <c r="E47" s="51">
        <v>3000</v>
      </c>
      <c r="F47" s="48" t="s">
        <v>55</v>
      </c>
      <c r="G47" s="48"/>
      <c r="H47" s="48"/>
      <c r="I47" s="48"/>
      <c r="J47" s="52"/>
      <c r="K47" s="57">
        <f t="shared" si="20"/>
        <v>0</v>
      </c>
      <c r="L47" s="53">
        <f t="shared" si="21"/>
        <v>0</v>
      </c>
    </row>
    <row r="48" spans="1:12" s="54" customFormat="1" ht="62.25" customHeight="1">
      <c r="A48" s="49">
        <v>22</v>
      </c>
      <c r="B48" s="71" t="s">
        <v>59</v>
      </c>
      <c r="C48" s="72" t="s">
        <v>60</v>
      </c>
      <c r="D48" s="74" t="s">
        <v>64</v>
      </c>
      <c r="E48" s="51">
        <v>12</v>
      </c>
      <c r="F48" s="48" t="s">
        <v>55</v>
      </c>
      <c r="G48" s="48"/>
      <c r="H48" s="48"/>
      <c r="I48" s="48"/>
      <c r="J48" s="52"/>
      <c r="K48" s="57">
        <f t="shared" si="20"/>
        <v>0</v>
      </c>
      <c r="L48" s="53">
        <f t="shared" si="21"/>
        <v>0</v>
      </c>
    </row>
    <row r="49" spans="1:12" s="1" customFormat="1" ht="39" customHeight="1">
      <c r="A49" s="45" t="s">
        <v>12</v>
      </c>
      <c r="B49" s="45" t="s">
        <v>13</v>
      </c>
      <c r="C49" s="65" t="s">
        <v>14</v>
      </c>
      <c r="D49" s="66" t="s">
        <v>48</v>
      </c>
      <c r="E49" s="66" t="s">
        <v>49</v>
      </c>
      <c r="F49" s="45" t="s">
        <v>50</v>
      </c>
      <c r="G49" s="45"/>
      <c r="H49" s="45"/>
      <c r="I49" s="45"/>
      <c r="J49" s="46" t="s">
        <v>21</v>
      </c>
      <c r="K49" s="47" t="s">
        <v>22</v>
      </c>
      <c r="L49" s="46" t="s">
        <v>23</v>
      </c>
    </row>
    <row r="50" spans="1:12" s="54" customFormat="1" ht="62.25" customHeight="1">
      <c r="A50" s="49">
        <v>23</v>
      </c>
      <c r="B50" s="71" t="s">
        <v>59</v>
      </c>
      <c r="C50" s="72" t="s">
        <v>60</v>
      </c>
      <c r="D50" s="74" t="s">
        <v>65</v>
      </c>
      <c r="E50" s="51">
        <v>2000</v>
      </c>
      <c r="F50" s="48" t="s">
        <v>55</v>
      </c>
      <c r="G50" s="48"/>
      <c r="H50" s="48"/>
      <c r="I50" s="48"/>
      <c r="J50" s="52"/>
      <c r="K50" s="57">
        <f aca="true" t="shared" si="22" ref="K50:K55">ROUND((J50*$L$13+J50),2)</f>
        <v>0</v>
      </c>
      <c r="L50" s="53">
        <f aca="true" t="shared" si="23" ref="L50:L55">ROUND((K50*I50),2)</f>
        <v>0</v>
      </c>
    </row>
    <row r="51" spans="1:12" s="54" customFormat="1" ht="57.75" customHeight="1">
      <c r="A51" s="49">
        <v>24</v>
      </c>
      <c r="B51" s="71" t="s">
        <v>59</v>
      </c>
      <c r="C51" s="72" t="s">
        <v>60</v>
      </c>
      <c r="D51" s="74" t="s">
        <v>66</v>
      </c>
      <c r="E51" s="51">
        <v>2000</v>
      </c>
      <c r="F51" s="48" t="s">
        <v>55</v>
      </c>
      <c r="G51" s="48"/>
      <c r="H51" s="48"/>
      <c r="I51" s="48"/>
      <c r="J51" s="52"/>
      <c r="K51" s="57">
        <f t="shared" si="22"/>
        <v>0</v>
      </c>
      <c r="L51" s="53">
        <f t="shared" si="23"/>
        <v>0</v>
      </c>
    </row>
    <row r="52" spans="1:12" s="54" customFormat="1" ht="39" customHeight="1">
      <c r="A52" s="49">
        <v>25</v>
      </c>
      <c r="B52" s="71" t="s">
        <v>59</v>
      </c>
      <c r="C52" s="72" t="s">
        <v>60</v>
      </c>
      <c r="D52" s="74" t="s">
        <v>67</v>
      </c>
      <c r="E52" s="75">
        <v>2</v>
      </c>
      <c r="F52" s="48" t="s">
        <v>55</v>
      </c>
      <c r="G52" s="48"/>
      <c r="H52" s="48"/>
      <c r="I52" s="48"/>
      <c r="J52" s="52"/>
      <c r="K52" s="57">
        <f t="shared" si="22"/>
        <v>0</v>
      </c>
      <c r="L52" s="53">
        <f t="shared" si="23"/>
        <v>0</v>
      </c>
    </row>
    <row r="53" spans="1:12" s="54" customFormat="1" ht="39" customHeight="1">
      <c r="A53" s="49">
        <v>26</v>
      </c>
      <c r="B53" s="71" t="s">
        <v>59</v>
      </c>
      <c r="C53" s="72" t="s">
        <v>60</v>
      </c>
      <c r="D53" s="74" t="s">
        <v>68</v>
      </c>
      <c r="E53" s="75">
        <v>2</v>
      </c>
      <c r="F53" s="48" t="s">
        <v>55</v>
      </c>
      <c r="G53" s="48"/>
      <c r="H53" s="48"/>
      <c r="I53" s="48"/>
      <c r="J53" s="52"/>
      <c r="K53" s="57">
        <f t="shared" si="22"/>
        <v>0</v>
      </c>
      <c r="L53" s="53">
        <f t="shared" si="23"/>
        <v>0</v>
      </c>
    </row>
    <row r="54" spans="1:12" s="54" customFormat="1" ht="39" customHeight="1">
      <c r="A54" s="49">
        <v>27</v>
      </c>
      <c r="B54" s="71" t="s">
        <v>59</v>
      </c>
      <c r="C54" s="72" t="s">
        <v>60</v>
      </c>
      <c r="D54" s="74" t="s">
        <v>69</v>
      </c>
      <c r="E54" s="76">
        <v>2</v>
      </c>
      <c r="F54" s="48" t="s">
        <v>55</v>
      </c>
      <c r="G54" s="48"/>
      <c r="H54" s="48"/>
      <c r="I54" s="48"/>
      <c r="J54" s="52"/>
      <c r="K54" s="57">
        <f t="shared" si="22"/>
        <v>0</v>
      </c>
      <c r="L54" s="53">
        <f t="shared" si="23"/>
        <v>0</v>
      </c>
    </row>
    <row r="55" spans="1:12" s="54" customFormat="1" ht="39" customHeight="1">
      <c r="A55" s="59">
        <v>28</v>
      </c>
      <c r="B55" s="77" t="s">
        <v>59</v>
      </c>
      <c r="C55" s="78" t="s">
        <v>60</v>
      </c>
      <c r="D55" s="79" t="s">
        <v>70</v>
      </c>
      <c r="E55" s="80">
        <v>1000</v>
      </c>
      <c r="F55" s="48" t="s">
        <v>55</v>
      </c>
      <c r="G55" s="48"/>
      <c r="H55" s="48"/>
      <c r="I55" s="48"/>
      <c r="J55" s="52"/>
      <c r="K55" s="57">
        <f t="shared" si="22"/>
        <v>0</v>
      </c>
      <c r="L55" s="53">
        <f t="shared" si="23"/>
        <v>0</v>
      </c>
    </row>
    <row r="56" spans="1:12" s="2" customFormat="1" ht="39" customHeight="1">
      <c r="A56" s="81"/>
      <c r="B56" s="82"/>
      <c r="C56" s="83"/>
      <c r="D56" s="84"/>
      <c r="E56" s="85" t="s">
        <v>71</v>
      </c>
      <c r="F56" s="85"/>
      <c r="G56" s="85"/>
      <c r="H56" s="85"/>
      <c r="I56" s="85"/>
      <c r="J56" s="86">
        <f>SUM(J41:J48,J50:J55)</f>
        <v>0</v>
      </c>
      <c r="K56" s="86">
        <f>SUM(K41:K48,K50:K55)</f>
        <v>0</v>
      </c>
      <c r="L56" s="86">
        <f>SUM(L41:L48,L50:L55)</f>
        <v>0</v>
      </c>
    </row>
    <row r="57" spans="1:12" s="2" customFormat="1" ht="39" customHeight="1">
      <c r="A57" s="87"/>
      <c r="B57" s="88"/>
      <c r="C57" s="89"/>
      <c r="D57" s="88"/>
      <c r="E57" s="90"/>
      <c r="F57" s="91"/>
      <c r="G57" s="89"/>
      <c r="H57" s="89"/>
      <c r="I57" s="89"/>
      <c r="J57" s="92"/>
      <c r="K57" s="93"/>
      <c r="L57" s="94"/>
    </row>
    <row r="58" spans="1:12" s="2" customFormat="1" ht="39" customHeight="1">
      <c r="A58" s="95"/>
      <c r="B58" s="96"/>
      <c r="C58" s="96"/>
      <c r="D58" s="96"/>
      <c r="E58" s="97" t="s">
        <v>72</v>
      </c>
      <c r="F58" s="97"/>
      <c r="G58" s="97"/>
      <c r="H58" s="97"/>
      <c r="I58" s="97"/>
      <c r="J58" s="98">
        <f>J38+J56</f>
        <v>0</v>
      </c>
      <c r="K58" s="98">
        <f>K38+K56</f>
        <v>0</v>
      </c>
      <c r="L58" s="99">
        <f>L38+L56</f>
        <v>0</v>
      </c>
    </row>
    <row r="59" spans="1:12" s="2" customFormat="1" ht="39" customHeight="1">
      <c r="A59" s="1"/>
      <c r="B59" s="1"/>
      <c r="D59" s="1"/>
      <c r="F59" s="3"/>
      <c r="J59" s="5"/>
      <c r="K59" s="5"/>
      <c r="L59" s="4"/>
    </row>
    <row r="60" spans="1:12" s="2" customFormat="1" ht="8.25" customHeight="1">
      <c r="A60" s="1"/>
      <c r="B60" s="1"/>
      <c r="D60" s="1"/>
      <c r="F60" s="1"/>
      <c r="J60" s="5"/>
      <c r="K60" s="5"/>
      <c r="L60" s="5"/>
    </row>
    <row r="61" spans="2:12" s="100" customFormat="1" ht="39" customHeight="1">
      <c r="B61" s="101" t="s">
        <v>73</v>
      </c>
      <c r="C61" s="102"/>
      <c r="D61" s="103"/>
      <c r="G61" s="104"/>
      <c r="H61" s="101" t="s">
        <v>73</v>
      </c>
      <c r="I61" s="102"/>
      <c r="J61" s="105"/>
      <c r="K61" s="105"/>
      <c r="L61" s="106"/>
    </row>
    <row r="62" spans="2:16" s="107" customFormat="1" ht="39" customHeight="1">
      <c r="B62" s="108" t="s">
        <v>74</v>
      </c>
      <c r="C62" s="109"/>
      <c r="D62" s="110"/>
      <c r="G62" s="111"/>
      <c r="H62" s="112" t="s">
        <v>75</v>
      </c>
      <c r="I62" s="113"/>
      <c r="J62" s="114"/>
      <c r="K62" s="114"/>
      <c r="L62" s="106"/>
      <c r="M62" s="100"/>
      <c r="N62" s="100"/>
      <c r="O62" s="100"/>
      <c r="P62" s="100"/>
    </row>
    <row r="63" spans="2:16" s="107" customFormat="1" ht="39" customHeight="1">
      <c r="B63" s="115"/>
      <c r="D63" s="6"/>
      <c r="E63" s="6"/>
      <c r="F63" s="116"/>
      <c r="H63" s="117" t="s">
        <v>76</v>
      </c>
      <c r="I63" s="109"/>
      <c r="J63" s="118"/>
      <c r="K63" s="118"/>
      <c r="L63" s="106"/>
      <c r="M63" s="100"/>
      <c r="N63" s="100"/>
      <c r="O63" s="100"/>
      <c r="P63" s="100"/>
    </row>
    <row r="64" spans="2:16" s="107" customFormat="1" ht="39" customHeight="1">
      <c r="B64" s="119" t="s">
        <v>77</v>
      </c>
      <c r="C64" s="6"/>
      <c r="D64" s="6"/>
      <c r="E64" s="116"/>
      <c r="F64" s="6"/>
      <c r="G64" s="104"/>
      <c r="H64" s="104"/>
      <c r="I64" s="104"/>
      <c r="J64" s="120"/>
      <c r="K64" s="120"/>
      <c r="L64" s="106"/>
      <c r="M64" s="100"/>
      <c r="N64" s="100"/>
      <c r="O64" s="100"/>
      <c r="P64" s="100"/>
    </row>
    <row r="65" spans="2:16" s="107" customFormat="1" ht="18.75" customHeight="1">
      <c r="B65" s="119" t="s">
        <v>78</v>
      </c>
      <c r="C65" s="6"/>
      <c r="D65" s="6"/>
      <c r="E65" s="116"/>
      <c r="F65" s="6"/>
      <c r="G65" s="104"/>
      <c r="H65" s="104"/>
      <c r="I65" s="104"/>
      <c r="J65" s="120"/>
      <c r="K65" s="120"/>
      <c r="L65" s="106"/>
      <c r="M65" s="100"/>
      <c r="N65" s="100"/>
      <c r="O65" s="100"/>
      <c r="P65" s="100"/>
    </row>
    <row r="66" spans="2:16" s="121" customFormat="1" ht="25.5" customHeight="1">
      <c r="B66" s="119" t="s">
        <v>79</v>
      </c>
      <c r="C66" s="122"/>
      <c r="D66" s="122"/>
      <c r="E66" s="123"/>
      <c r="F66" s="123"/>
      <c r="G66" s="124"/>
      <c r="H66" s="124"/>
      <c r="I66" s="124"/>
      <c r="J66" s="125"/>
      <c r="K66" s="126"/>
      <c r="L66" s="127"/>
      <c r="M66" s="123"/>
      <c r="N66" s="123"/>
      <c r="O66" s="123"/>
      <c r="P66" s="123"/>
    </row>
  </sheetData>
  <sheetProtection password="FA1F" sheet="1" objects="1" scenarios="1"/>
  <mergeCells count="41">
    <mergeCell ref="C1:D1"/>
    <mergeCell ref="C2:D2"/>
    <mergeCell ref="A4:L4"/>
    <mergeCell ref="C6:L6"/>
    <mergeCell ref="A7:B7"/>
    <mergeCell ref="C7:L7"/>
    <mergeCell ref="A8:B8"/>
    <mergeCell ref="C8:L8"/>
    <mergeCell ref="C9:L9"/>
    <mergeCell ref="C10:D10"/>
    <mergeCell ref="A12:D12"/>
    <mergeCell ref="K12:L12"/>
    <mergeCell ref="A13:D13"/>
    <mergeCell ref="A14:D14"/>
    <mergeCell ref="A20:D20"/>
    <mergeCell ref="A24:D24"/>
    <mergeCell ref="A28:D28"/>
    <mergeCell ref="A33:D33"/>
    <mergeCell ref="E38:I38"/>
    <mergeCell ref="A39:D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E56:I56"/>
    <mergeCell ref="E58:I58"/>
    <mergeCell ref="J61:K61"/>
    <mergeCell ref="J62:K62"/>
    <mergeCell ref="J63:K63"/>
  </mergeCells>
  <printOptions horizontalCentered="1"/>
  <pageMargins left="0.31527777777777777" right="0.31527777777777777" top="0.39375" bottom="0.19652777777777777" header="0.5118110236220472" footer="0.5118110236220472"/>
  <pageSetup fitToHeight="0" fitToWidth="1" horizontalDpi="300" verticalDpi="300" orientation="landscape" paperSize="9"/>
  <rowBreaks count="2" manualBreakCount="2">
    <brk id="32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Regina Sales Ferreira</dc:creator>
  <cp:keywords/>
  <dc:description/>
  <cp:lastModifiedBy/>
  <cp:lastPrinted>2022-12-20T13:37:35Z</cp:lastPrinted>
  <dcterms:created xsi:type="dcterms:W3CDTF">2022-11-04T20:58:30Z</dcterms:created>
  <dcterms:modified xsi:type="dcterms:W3CDTF">2023-01-24T17:38:41Z</dcterms:modified>
  <cp:category/>
  <cp:version/>
  <cp:contentType/>
  <cp:contentStatus/>
  <cp:revision>1</cp:revision>
</cp:coreProperties>
</file>